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  <sheet name="Диагностика" sheetId="2" r:id="rId2"/>
    <sheet name="Расчет ИФО" sheetId="3" r:id="rId3"/>
    <sheet name="Структура аналитич. записки" sheetId="4" r:id="rId4"/>
  </sheets>
  <definedNames/>
  <calcPr fullCalcOnLoad="1"/>
</workbook>
</file>

<file path=xl/sharedStrings.xml><?xml version="1.0" encoding="utf-8"?>
<sst xmlns="http://schemas.openxmlformats.org/spreadsheetml/2006/main" count="561" uniqueCount="308">
  <si>
    <r>
      <t xml:space="preserve"> - </t>
    </r>
    <r>
      <rPr>
        <i/>
        <sz val="14"/>
        <rFont val="Times New Roman"/>
        <family val="1"/>
      </rPr>
      <t>«Промышленность»</t>
    </r>
    <r>
      <rPr>
        <sz val="14"/>
        <rFont val="Times New Roman"/>
        <family val="1"/>
      </rPr>
      <t xml:space="preserve"> - анализируются тенденции, складывающихся в промышленном производстве, указываются причины  изменения объемов промышленного производства и индекса физического объема с указанием  предприятий, повлиявших на результаты работы промышленности в целом по территории.</t>
    </r>
  </si>
  <si>
    <r>
      <t xml:space="preserve">- </t>
    </r>
    <r>
      <rPr>
        <i/>
        <sz val="14"/>
        <rFont val="Times New Roman"/>
        <family val="1"/>
      </rPr>
      <t>«Сельское хозяйство»</t>
    </r>
    <r>
      <rPr>
        <sz val="14"/>
        <rFont val="Times New Roman"/>
        <family val="1"/>
      </rPr>
      <t xml:space="preserve"> - анализ ситуации, причины  изменения объемов сельскохозяйственного производства и индекса физического объема с указанием  предприятий, повлиявших на результаты работы сельского хозяйства. </t>
    </r>
  </si>
  <si>
    <r>
      <t xml:space="preserve">- </t>
    </r>
    <r>
      <rPr>
        <i/>
        <sz val="14"/>
        <rFont val="Times New Roman"/>
        <family val="1"/>
      </rPr>
      <t>«Потребительский рынок»</t>
    </r>
    <r>
      <rPr>
        <sz val="14"/>
        <rFont val="Times New Roman"/>
        <family val="1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</si>
  <si>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- </t>
    </r>
    <r>
      <rPr>
        <i/>
        <sz val="14"/>
        <rFont val="Times New Roman"/>
        <family val="1"/>
      </rPr>
      <t>«Малый бизнес»</t>
    </r>
    <r>
      <rPr>
        <sz val="14"/>
        <rFont val="Times New Roman"/>
        <family val="1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</si>
  <si>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- </t>
    </r>
    <r>
      <rPr>
        <i/>
        <sz val="14"/>
        <rFont val="Times New Roman"/>
        <family val="1"/>
      </rPr>
      <t>«Инвестиционная деятельность»</t>
    </r>
    <r>
      <rPr>
        <sz val="14"/>
        <rFont val="Times New Roman"/>
        <family val="1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</si>
  <si>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- </t>
    </r>
    <r>
      <rPr>
        <i/>
        <sz val="14"/>
        <rFont val="Times New Roman"/>
        <family val="1"/>
      </rPr>
      <t>«Социальная сфера»</t>
    </r>
    <r>
      <rPr>
        <sz val="14"/>
        <rFont val="Times New Roman"/>
        <family val="1"/>
      </rPr>
      <t xml:space="preserve"> - анализ положительных и негативных тенденций, характеризующихся ростом (снижением) количества социально незащищенных граждан, уровнем заболеваемости населения, укомплектованности квалифицированными кадрами и т.д. </t>
    </r>
  </si>
  <si>
    <r>
      <t xml:space="preserve">- </t>
    </r>
    <r>
      <rPr>
        <i/>
        <sz val="14"/>
        <rFont val="Times New Roman"/>
        <family val="1"/>
      </rPr>
      <t>Финансы»</t>
    </r>
    <r>
      <rPr>
        <sz val="14"/>
        <rFont val="Times New Roman"/>
        <family val="1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</si>
  <si>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r>
      <t xml:space="preserve">- </t>
    </r>
    <r>
      <rPr>
        <i/>
        <sz val="14"/>
        <rFont val="Times New Roman"/>
        <family val="1"/>
      </rPr>
      <t>«Уровень жизни населения»</t>
    </r>
    <r>
      <rPr>
        <b/>
        <sz val="14"/>
        <rFont val="Times New Roman"/>
        <family val="1"/>
      </rPr>
      <t xml:space="preserve"> - а</t>
    </r>
    <r>
      <rPr>
        <sz val="14"/>
        <rFont val="Times New Roman"/>
        <family val="1"/>
      </rPr>
      <t>нализ  демографической ситуации, состояние рынка труда и основные тенденции, складывающиеся в оплате труда и доходах населения.</t>
    </r>
  </si>
  <si>
    <t>2. Принятые органами местного самоуправления меры по устранению негативных факторов.</t>
  </si>
  <si>
    <t>3. Проблемные вопросы, решение которых невозможно без участия администрации Иркутской области.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</si>
  <si>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</si>
  <si>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</si>
  <si>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</si>
  <si>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</si>
  <si>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Лесозаготовки - всего</t>
  </si>
  <si>
    <t>Торговля - всего</t>
  </si>
  <si>
    <t xml:space="preserve">Прочие - всего </t>
  </si>
  <si>
    <t>ВСЕГО по муниципальным образованиям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</si>
  <si>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</si>
  <si>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</si>
  <si>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</si>
  <si>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</si>
  <si>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</si>
  <si>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</si>
  <si>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</si>
  <si>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</si>
  <si>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</si>
  <si>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</si>
  <si>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</si>
  <si>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</si>
  <si>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</si>
  <si>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</si>
  <si>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</si>
  <si>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</si>
  <si>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</si>
  <si>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</si>
  <si>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</si>
  <si>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</si>
  <si>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</si>
  <si>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</si>
  <si>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</si>
  <si>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</si>
  <si>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</si>
  <si>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</si>
  <si>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</si>
  <si>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</si>
  <si>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</si>
  <si>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</si>
  <si>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</si>
  <si>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</si>
  <si>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</si>
  <si>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</si>
  <si>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</si>
  <si>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</si>
  <si>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</si>
  <si>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</si>
  <si>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</si>
  <si>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</si>
  <si>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</si>
  <si>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</si>
  <si>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</si>
  <si>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</si>
  <si>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</si>
  <si>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</si>
  <si>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</si>
  <si>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</si>
  <si>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</si>
  <si>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</si>
  <si>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</si>
  <si>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</si>
  <si>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</si>
  <si>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</si>
  <si>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</si>
  <si>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</si>
  <si>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</si>
  <si>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</si>
  <si>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</si>
  <si>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</si>
  <si>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</si>
  <si>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</si>
  <si>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</si>
  <si>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</si>
  <si>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</si>
  <si>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</si>
  <si>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</si>
  <si>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</si>
  <si>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</si>
  <si>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</si>
  <si>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</si>
  <si>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</si>
  <si>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</si>
  <si>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</si>
  <si>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</si>
  <si>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</si>
  <si>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</si>
  <si>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</si>
  <si>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</si>
  <si>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</si>
  <si>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</si>
  <si>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</si>
  <si>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</si>
  <si>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</si>
  <si>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</si>
  <si>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</si>
  <si>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</si>
  <si>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 Раздел  "Лесное хозяйство и предоставление услуг в этой области" включает лесозаготовки.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</si>
  <si>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</si>
  <si>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</si>
  <si>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</si>
  <si>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</si>
  <si>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</si>
  <si>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</si>
  <si>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</si>
  <si>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Добыча полезных ископаемых - всего (С)</t>
  </si>
  <si>
    <t>в том числе предприятия: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</si>
  <si>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</si>
  <si>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</si>
  <si>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</si>
  <si>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</si>
  <si>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</si>
  <si>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</si>
  <si>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</si>
  <si>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</si>
  <si>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</si>
  <si>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</si>
  <si>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</si>
  <si>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</si>
  <si>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</si>
  <si>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 xml:space="preserve"> Добыча полезных ископаемых (Раздел С)</t>
  </si>
  <si>
    <t xml:space="preserve">Добыча топливно-энергетических полезных ископаемых
</t>
  </si>
  <si>
    <t>Подраздел СА</t>
  </si>
  <si>
    <t>Добыча каменного угля открытым способом</t>
  </si>
  <si>
    <t>10.10.11</t>
  </si>
  <si>
    <t>Каменный уголь</t>
  </si>
  <si>
    <t>тыс. т</t>
  </si>
  <si>
    <t>т</t>
  </si>
  <si>
    <t>ИТОГО</t>
  </si>
  <si>
    <t xml:space="preserve"> Обрабатывающие производства (Раздел  D)</t>
  </si>
  <si>
    <t xml:space="preserve"> Обработка древесины и производство изделий из дерева
</t>
  </si>
  <si>
    <t xml:space="preserve">Подраздел DD
</t>
  </si>
  <si>
    <t>5330000000</t>
  </si>
  <si>
    <t>тыс.шт</t>
  </si>
  <si>
    <t>тыс. плотн. м3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</si>
  <si>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</si>
  <si>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</si>
  <si>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Печатание газет</t>
  </si>
  <si>
    <t>22.21</t>
  </si>
  <si>
    <t>Газеты (экземпляров, тираж условный /в 4-х полосном исчислении формата А2/)</t>
  </si>
  <si>
    <t>млн.шт</t>
  </si>
  <si>
    <t xml:space="preserve">Производство и распределение электроэнергии, газа и воды (Раздел Е)
</t>
  </si>
  <si>
    <t>Передача электроэнергии</t>
  </si>
  <si>
    <t>Электроэнергия - всего</t>
  </si>
  <si>
    <t>Распределение электроэнергии</t>
  </si>
  <si>
    <t>40.10.3</t>
  </si>
  <si>
    <t>Производство пара и горячей воды (тепловой энергии) котельными</t>
  </si>
  <si>
    <t>40.30.14</t>
  </si>
  <si>
    <t>Котельными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</si>
  <si>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</si>
  <si>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</si>
  <si>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Лесозаготовки</t>
  </si>
  <si>
    <t>02.01.1</t>
  </si>
  <si>
    <t>Вывозка древесины - всего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</si>
  <si>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</si>
  <si>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</si>
  <si>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</si>
  <si>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</si>
  <si>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</si>
  <si>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</si>
  <si>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</si>
  <si>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**) индекса физического объема расчитывается по разделам видов экономической деятельности и в целом по промышленности, с/х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</si>
  <si>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</si>
  <si>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</si>
  <si>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</si>
  <si>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</si>
  <si>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</si>
  <si>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</si>
  <si>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</si>
  <si>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</si>
  <si>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</si>
  <si>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</si>
  <si>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</si>
  <si>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</si>
  <si>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</si>
  <si>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</si>
  <si>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</si>
  <si>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</si>
  <si>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</si>
  <si>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</si>
  <si>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</si>
  <si>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</si>
  <si>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</si>
  <si>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</si>
  <si>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</si>
  <si>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</si>
  <si>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</si>
  <si>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</si>
  <si>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</si>
  <si>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</si>
  <si>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</si>
  <si>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</si>
  <si>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</si>
  <si>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</si>
  <si>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</si>
  <si>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</si>
  <si>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</si>
  <si>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</si>
  <si>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</si>
  <si>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r>
      <t>****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</si>
  <si>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 xml:space="preserve">Прожиточный минимум (начиная со 2 квартала, рассчитывается среднее значение за период) </t>
  </si>
  <si>
    <t>Производство пищевых продуктов,включая напитки, и табака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</si>
  <si>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</si>
  <si>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</si>
  <si>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</si>
  <si>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</si>
  <si>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</rPr>
      <t>на   описание тенденций</t>
    </r>
    <r>
      <rPr>
        <sz val="14"/>
        <rFont val="Times New Roman"/>
        <family val="1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</rPr>
      <t>раскрытие факторов, оказывающих позитивное или негативное влияние</t>
    </r>
    <r>
      <rPr>
        <sz val="14"/>
        <rFont val="Times New Roman"/>
        <family val="1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</si>
  <si>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</si>
  <si>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</si>
  <si>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20.10.1</t>
  </si>
  <si>
    <t>ОАО " Востсибэнергоуголь" разрез Лужковский</t>
  </si>
  <si>
    <t>ООО " Востсибуголь" разрез Черемховский уч.Тагот</t>
  </si>
  <si>
    <t>ООО " Ольхон" разрез Головинский</t>
  </si>
  <si>
    <t>Текстильное и швейное производство - всего</t>
  </si>
  <si>
    <t>Производство кожи, изделий из кожи и производство обуви - всего</t>
  </si>
  <si>
    <t>Производство кокса, нефтепродуктов - всего</t>
  </si>
  <si>
    <t>Химическое производство - всего</t>
  </si>
  <si>
    <t>Производство резиновых и пластмассовых изделий - всего</t>
  </si>
  <si>
    <t>Производство прочих неметаллических минеральных продуктов - всего</t>
  </si>
  <si>
    <t>Металлургическое производство и производство готовых металлических изделий - всего</t>
  </si>
  <si>
    <t>Производства машин и оборудования, всего</t>
  </si>
  <si>
    <t>Производство электрооборудования, электронного и оптического оборудования - всего</t>
  </si>
  <si>
    <t>Производство транспортных средств и оборудования - всего</t>
  </si>
  <si>
    <t>Производство мебели и прочей продукции, не включенной в другие группировки - всего</t>
  </si>
  <si>
    <t>ЗАО " Аларскагропромэнерго"</t>
  </si>
  <si>
    <t>Аларский филиал ОГУП "Окравтодор"</t>
  </si>
  <si>
    <t>СХПК "Страна Советов"</t>
  </si>
  <si>
    <t>СХПК " Иваническ"</t>
  </si>
  <si>
    <t>СХПК " Маяк"</t>
  </si>
  <si>
    <t>СХПК " Бахтайский"</t>
  </si>
  <si>
    <t>ЗАО " Заречное"</t>
  </si>
  <si>
    <t>ЗАО " Нива"</t>
  </si>
  <si>
    <t>ООО " Нарены"</t>
  </si>
  <si>
    <t>Рыболовство - всего</t>
  </si>
  <si>
    <t>Нельхайский СРК</t>
  </si>
  <si>
    <t>МУП ЦРА № 41</t>
  </si>
  <si>
    <t>ДГУП Военторг</t>
  </si>
  <si>
    <t xml:space="preserve">
Примечание: таблица заполняется по крупным и средним предприятиям и предприятиям малого бизнеса, занимающим наибольший удельный вес в объеме отгруженных товаров, выполненных работ и услуг, в соответствии с Общероссийским классификатором видов экономической деятельности ОК 029-2001 (ОКВЭД) (КДЕС Ред.1), введенным в действие постановлением Госстандарта РФ от 6 ноября 2001 г. № 454-ст
</t>
  </si>
  <si>
    <t>ОГАУ " Аларский лесхоз" цех по обработке древесины</t>
  </si>
  <si>
    <t>ООО "Кутуликская электросетевая компания"</t>
  </si>
  <si>
    <t>ООО "Управляющая компания жилищная инициатива</t>
  </si>
  <si>
    <t>ООО "Аларская МТС"</t>
  </si>
  <si>
    <t>ООО "Ангара"</t>
  </si>
  <si>
    <t>000 "Могоенок"</t>
  </si>
  <si>
    <t>ООО "Луч"</t>
  </si>
  <si>
    <t>000 "Березка"</t>
  </si>
  <si>
    <t>ОГАУ "Аларский лесхоз"</t>
  </si>
  <si>
    <t>Аларская РайСББЖ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</si>
  <si>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</si>
  <si>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</t>
  </si>
  <si>
    <t>ОАО " Аларскагропромснаб"</t>
  </si>
  <si>
    <t>МУП " Теплотехник"</t>
  </si>
  <si>
    <t>Районная общественно-политическая газета "Аларь" цех по типографии</t>
  </si>
  <si>
    <t>СХПК "Иваническ"</t>
  </si>
  <si>
    <t>ООО "Идеал"</t>
  </si>
  <si>
    <t>ЗАО "Заречное"</t>
  </si>
  <si>
    <t>ООО "Нарены"</t>
  </si>
  <si>
    <t>ООО "Аларскагропромснаб"</t>
  </si>
  <si>
    <t xml:space="preserve">ПРОМЫШЛЕННОЕ ПРОИЗВОДСТВО: </t>
  </si>
  <si>
    <t>ОАО «Востсибэнергоуголь» разрез Лужковский</t>
  </si>
  <si>
    <t xml:space="preserve"> ООО «Востсибуголь» разрез Черемховский участок Тагот </t>
  </si>
  <si>
    <t xml:space="preserve">ООО «Ольхон» разрез Головинский </t>
  </si>
  <si>
    <t>Производство пищевых продуктов, включая напитки, и табака</t>
  </si>
  <si>
    <t>Подраздел DА</t>
  </si>
  <si>
    <t>Производство цельномолочной продукции продукции</t>
  </si>
  <si>
    <t>15.51.1</t>
  </si>
  <si>
    <t xml:space="preserve">                                                                                                                                              Цельномолочная продукция (в пересчете на молоко) - всего
</t>
  </si>
  <si>
    <t>т.</t>
  </si>
  <si>
    <t>Производство продуктов мукомольно-крупяной промышленности</t>
  </si>
  <si>
    <t>15.61</t>
  </si>
  <si>
    <t>Мука - всего</t>
  </si>
  <si>
    <t>ОАО «Аларскагропромснаб»</t>
  </si>
  <si>
    <t>Производство хлеба и мучных кондитерских изделий недлительного хранения</t>
  </si>
  <si>
    <t>15.81</t>
  </si>
  <si>
    <t>Хлеб и хлебобулочные изделия - всего</t>
  </si>
  <si>
    <t>ОАО "Аларскагропромснаб"</t>
  </si>
  <si>
    <t xml:space="preserve">х </t>
  </si>
  <si>
    <t xml:space="preserve">Пиломатериалы, включая пиломатериалы из давальческого сырья </t>
  </si>
  <si>
    <t>тыс. м3</t>
  </si>
  <si>
    <t>ОГАУ «Аларский лесхоз» цех по обработке древесины</t>
  </si>
  <si>
    <t>40.10.2.</t>
  </si>
  <si>
    <t xml:space="preserve">ООО «Кутуликская электросетевая компания» </t>
  </si>
  <si>
    <t>ЗАО Аларскагропромэнерго</t>
  </si>
  <si>
    <t>тыс. Гкал</t>
  </si>
  <si>
    <t>ООО «Управляющая компания "Жилищная инициатива»</t>
  </si>
  <si>
    <t xml:space="preserve">                                                                                                                                                                                      </t>
  </si>
  <si>
    <t>Полиграфическая деятельност, не включенная в другие группировки</t>
  </si>
  <si>
    <t>22.22</t>
  </si>
  <si>
    <t>Бланочная продукция (тираж условный)</t>
  </si>
  <si>
    <t>9571000000</t>
  </si>
  <si>
    <t>млн.шт.</t>
  </si>
  <si>
    <t>ПО "Аларь"</t>
  </si>
  <si>
    <t xml:space="preserve">прелприятие не отчитывается, ввиду реорганизации </t>
  </si>
  <si>
    <t>ООО "Нива"</t>
  </si>
  <si>
    <t>ООО " Идеал Стандарт СТБ"</t>
  </si>
  <si>
    <t>ООО "Идеал Стандарт СТБ"</t>
  </si>
  <si>
    <t xml:space="preserve">           </t>
  </si>
  <si>
    <t>Аналитический отчет о социально-экономической ситуации в муниципальном образовании "Аларский район" за январь-сентябрь 2010   г.</t>
  </si>
  <si>
    <t>Расчет индекса физического объема производства 
по элементарному виду деятельности Аларского района,  исходя из динамики по товарам-представителям
 за январь-сентябрь 2010 года</t>
  </si>
  <si>
    <t>"Аларский район" за январь-сентябрь 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</si>
</sst>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0.0000"/>
  </numFmts>
  <fonts count="3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i/>
      <sz val="20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Arial Cyr"/>
      <family val="0"/>
    </font>
    <font>
      <sz val="22"/>
      <name val="Times New Roman"/>
      <family val="1"/>
    </font>
    <font>
      <b/>
      <i/>
      <sz val="20"/>
      <name val="Times New Roman"/>
      <family val="1"/>
    </font>
    <font>
      <b/>
      <sz val="20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4" fillId="0" borderId="7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1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9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0" fontId="22" fillId="0" borderId="22" xfId="0" applyFont="1" applyBorder="1" applyAlignment="1">
      <alignment/>
    </xf>
    <xf numFmtId="0" fontId="19" fillId="0" borderId="23" xfId="0" applyFont="1" applyBorder="1" applyAlignment="1">
      <alignment/>
    </xf>
    <xf numFmtId="49" fontId="19" fillId="0" borderId="24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27" fillId="3" borderId="1" xfId="0" applyNumberFormat="1" applyFont="1" applyFill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8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27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27" fillId="0" borderId="3" xfId="0" applyFont="1" applyFill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7" fillId="0" borderId="7" xfId="0" applyFont="1" applyFill="1" applyBorder="1" applyAlignment="1">
      <alignment horizontal="right" vertical="center"/>
    </xf>
    <xf numFmtId="0" fontId="27" fillId="0" borderId="7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27" fillId="0" borderId="2" xfId="0" applyFont="1" applyFill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27" fillId="0" borderId="5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27" fillId="3" borderId="2" xfId="0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right" vertical="center"/>
    </xf>
    <xf numFmtId="164" fontId="27" fillId="3" borderId="2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1" fontId="27" fillId="3" borderId="3" xfId="0" applyNumberFormat="1" applyFont="1" applyFill="1" applyBorder="1" applyAlignment="1">
      <alignment horizontal="right" vertical="center"/>
    </xf>
    <xf numFmtId="0" fontId="27" fillId="3" borderId="3" xfId="0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27" fillId="4" borderId="4" xfId="0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right" vertical="center"/>
    </xf>
    <xf numFmtId="0" fontId="27" fillId="4" borderId="5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27" fillId="4" borderId="1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27" fillId="4" borderId="7" xfId="0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right" vertical="center"/>
    </xf>
    <xf numFmtId="0" fontId="11" fillId="4" borderId="8" xfId="0" applyNumberFormat="1" applyFont="1" applyFill="1" applyBorder="1" applyAlignment="1">
      <alignment horizontal="right" vertical="center"/>
    </xf>
    <xf numFmtId="0" fontId="11" fillId="4" borderId="5" xfId="0" applyNumberFormat="1" applyFont="1" applyFill="1" applyBorder="1" applyAlignment="1">
      <alignment horizontal="right" vertical="center"/>
    </xf>
    <xf numFmtId="0" fontId="11" fillId="3" borderId="3" xfId="0" applyNumberFormat="1" applyFont="1" applyFill="1" applyBorder="1" applyAlignment="1">
      <alignment horizontal="right" vertical="center"/>
    </xf>
    <xf numFmtId="0" fontId="27" fillId="3" borderId="1" xfId="0" applyNumberFormat="1" applyFont="1" applyFill="1" applyBorder="1" applyAlignment="1">
      <alignment horizontal="right" vertical="center"/>
    </xf>
    <xf numFmtId="0" fontId="27" fillId="4" borderId="5" xfId="0" applyNumberFormat="1" applyFont="1" applyFill="1" applyBorder="1" applyAlignment="1">
      <alignment horizontal="right" vertical="center"/>
    </xf>
    <xf numFmtId="0" fontId="11" fillId="4" borderId="4" xfId="0" applyNumberFormat="1" applyFont="1" applyFill="1" applyBorder="1" applyAlignment="1">
      <alignment horizontal="right" vertical="center"/>
    </xf>
    <xf numFmtId="0" fontId="27" fillId="4" borderId="4" xfId="0" applyNumberFormat="1" applyFont="1" applyFill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27" fillId="0" borderId="11" xfId="0" applyNumberFormat="1" applyFont="1" applyBorder="1" applyAlignment="1">
      <alignment horizontal="right" vertical="center"/>
    </xf>
    <xf numFmtId="0" fontId="27" fillId="4" borderId="1" xfId="0" applyNumberFormat="1" applyFont="1" applyFill="1" applyBorder="1" applyAlignment="1">
      <alignment horizontal="right" vertical="center"/>
    </xf>
    <xf numFmtId="164" fontId="11" fillId="0" borderId="31" xfId="0" applyNumberFormat="1" applyFont="1" applyBorder="1" applyAlignment="1">
      <alignment horizontal="right" vertical="center"/>
    </xf>
    <xf numFmtId="0" fontId="19" fillId="0" borderId="2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top" wrapText="1"/>
    </xf>
    <xf numFmtId="49" fontId="21" fillId="0" borderId="9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/>
    </xf>
    <xf numFmtId="0" fontId="19" fillId="2" borderId="9" xfId="0" applyFont="1" applyFill="1" applyBorder="1" applyAlignment="1">
      <alignment horizontal="center" wrapText="1"/>
    </xf>
    <xf numFmtId="0" fontId="22" fillId="0" borderId="9" xfId="0" applyFont="1" applyBorder="1" applyAlignment="1">
      <alignment/>
    </xf>
    <xf numFmtId="0" fontId="22" fillId="0" borderId="33" xfId="0" applyFont="1" applyBorder="1" applyAlignment="1">
      <alignment/>
    </xf>
    <xf numFmtId="0" fontId="22" fillId="2" borderId="9" xfId="0" applyFont="1" applyFill="1" applyBorder="1" applyAlignment="1">
      <alignment/>
    </xf>
    <xf numFmtId="0" fontId="25" fillId="0" borderId="7" xfId="0" applyFont="1" applyBorder="1" applyAlignment="1">
      <alignment wrapText="1"/>
    </xf>
    <xf numFmtId="49" fontId="25" fillId="0" borderId="7" xfId="0" applyNumberFormat="1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22" fillId="0" borderId="7" xfId="0" applyFont="1" applyBorder="1" applyAlignment="1">
      <alignment/>
    </xf>
    <xf numFmtId="0" fontId="22" fillId="2" borderId="7" xfId="0" applyFont="1" applyFill="1" applyBorder="1" applyAlignment="1">
      <alignment/>
    </xf>
    <xf numFmtId="0" fontId="19" fillId="0" borderId="9" xfId="0" applyFont="1" applyBorder="1" applyAlignment="1">
      <alignment wrapText="1"/>
    </xf>
    <xf numFmtId="0" fontId="19" fillId="0" borderId="9" xfId="0" applyNumberFormat="1" applyFont="1" applyBorder="1" applyAlignment="1">
      <alignment horizontal="center" wrapText="1"/>
    </xf>
    <xf numFmtId="164" fontId="21" fillId="4" borderId="9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164" fontId="20" fillId="0" borderId="9" xfId="0" applyNumberFormat="1" applyFont="1" applyBorder="1" applyAlignment="1">
      <alignment horizontal="center"/>
    </xf>
    <xf numFmtId="164" fontId="20" fillId="0" borderId="33" xfId="0" applyNumberFormat="1" applyFont="1" applyBorder="1" applyAlignment="1">
      <alignment horizontal="center"/>
    </xf>
    <xf numFmtId="164" fontId="22" fillId="2" borderId="9" xfId="0" applyNumberFormat="1" applyFont="1" applyFill="1" applyBorder="1" applyAlignment="1">
      <alignment/>
    </xf>
    <xf numFmtId="0" fontId="21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wrapText="1"/>
    </xf>
    <xf numFmtId="0" fontId="19" fillId="4" borderId="9" xfId="0" applyFont="1" applyFill="1" applyBorder="1" applyAlignment="1">
      <alignment horizontal="center"/>
    </xf>
    <xf numFmtId="164" fontId="19" fillId="4" borderId="9" xfId="0" applyNumberFormat="1" applyFont="1" applyFill="1" applyBorder="1" applyAlignment="1">
      <alignment horizontal="center"/>
    </xf>
    <xf numFmtId="164" fontId="29" fillId="0" borderId="9" xfId="0" applyNumberFormat="1" applyFont="1" applyBorder="1" applyAlignment="1">
      <alignment horizontal="center"/>
    </xf>
    <xf numFmtId="164" fontId="29" fillId="0" borderId="33" xfId="0" applyNumberFormat="1" applyFont="1" applyBorder="1" applyAlignment="1">
      <alignment horizontal="center"/>
    </xf>
    <xf numFmtId="0" fontId="30" fillId="0" borderId="9" xfId="0" applyFont="1" applyBorder="1" applyAlignment="1">
      <alignment wrapText="1"/>
    </xf>
    <xf numFmtId="0" fontId="30" fillId="0" borderId="3" xfId="0" applyFont="1" applyBorder="1" applyAlignment="1">
      <alignment wrapText="1"/>
    </xf>
    <xf numFmtId="49" fontId="19" fillId="0" borderId="3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164" fontId="19" fillId="4" borderId="3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164" fontId="29" fillId="0" borderId="3" xfId="0" applyNumberFormat="1" applyFont="1" applyBorder="1" applyAlignment="1">
      <alignment horizontal="center"/>
    </xf>
    <xf numFmtId="164" fontId="29" fillId="0" borderId="27" xfId="0" applyNumberFormat="1" applyFont="1" applyBorder="1" applyAlignment="1">
      <alignment horizontal="center"/>
    </xf>
    <xf numFmtId="164" fontId="22" fillId="2" borderId="3" xfId="0" applyNumberFormat="1" applyFont="1" applyFill="1" applyBorder="1" applyAlignment="1">
      <alignment/>
    </xf>
    <xf numFmtId="49" fontId="19" fillId="0" borderId="9" xfId="0" applyNumberFormat="1" applyFont="1" applyBorder="1" applyAlignment="1">
      <alignment wrapText="1"/>
    </xf>
    <xf numFmtId="0" fontId="20" fillId="0" borderId="3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 wrapText="1"/>
    </xf>
    <xf numFmtId="164" fontId="21" fillId="0" borderId="9" xfId="0" applyNumberFormat="1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64" fontId="19" fillId="4" borderId="6" xfId="0" applyNumberFormat="1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164" fontId="19" fillId="4" borderId="9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164" fontId="19" fillId="0" borderId="37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right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right" vertical="center" wrapText="1"/>
    </xf>
    <xf numFmtId="0" fontId="20" fillId="2" borderId="20" xfId="0" applyFont="1" applyFill="1" applyBorder="1" applyAlignment="1">
      <alignment horizontal="right" vertical="center" wrapText="1"/>
    </xf>
    <xf numFmtId="0" fontId="21" fillId="0" borderId="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right" vertical="center" wrapText="1"/>
    </xf>
    <xf numFmtId="164" fontId="19" fillId="4" borderId="40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right" vertical="center" wrapText="1"/>
    </xf>
    <xf numFmtId="0" fontId="21" fillId="0" borderId="37" xfId="0" applyFont="1" applyBorder="1" applyAlignment="1">
      <alignment horizontal="left" vertical="center" wrapText="1"/>
    </xf>
    <xf numFmtId="164" fontId="19" fillId="0" borderId="40" xfId="0" applyNumberFormat="1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righ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4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2" borderId="26" xfId="0" applyFont="1" applyFill="1" applyBorder="1" applyAlignment="1">
      <alignment horizontal="center" wrapText="1"/>
    </xf>
    <xf numFmtId="164" fontId="22" fillId="0" borderId="1" xfId="0" applyNumberFormat="1" applyFont="1" applyBorder="1" applyAlignment="1">
      <alignment/>
    </xf>
    <xf numFmtId="164" fontId="22" fillId="2" borderId="22" xfId="0" applyNumberFormat="1" applyFont="1" applyFill="1" applyBorder="1" applyAlignment="1">
      <alignment/>
    </xf>
    <xf numFmtId="0" fontId="25" fillId="0" borderId="9" xfId="0" applyFont="1" applyBorder="1" applyAlignment="1">
      <alignment wrapText="1"/>
    </xf>
    <xf numFmtId="49" fontId="19" fillId="0" borderId="37" xfId="0" applyNumberFormat="1" applyFont="1" applyBorder="1" applyAlignment="1">
      <alignment horizontal="center" wrapText="1"/>
    </xf>
    <xf numFmtId="0" fontId="19" fillId="0" borderId="3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64" fontId="22" fillId="0" borderId="9" xfId="0" applyNumberFormat="1" applyFont="1" applyBorder="1" applyAlignment="1">
      <alignment/>
    </xf>
    <xf numFmtId="164" fontId="22" fillId="2" borderId="37" xfId="0" applyNumberFormat="1" applyFont="1" applyFill="1" applyBorder="1" applyAlignment="1">
      <alignment/>
    </xf>
    <xf numFmtId="164" fontId="20" fillId="2" borderId="37" xfId="0" applyNumberFormat="1" applyFont="1" applyFill="1" applyBorder="1" applyAlignment="1">
      <alignment horizontal="center"/>
    </xf>
    <xf numFmtId="0" fontId="30" fillId="0" borderId="19" xfId="0" applyFont="1" applyBorder="1" applyAlignment="1">
      <alignment wrapText="1"/>
    </xf>
    <xf numFmtId="164" fontId="22" fillId="2" borderId="34" xfId="0" applyNumberFormat="1" applyFont="1" applyFill="1" applyBorder="1" applyAlignment="1">
      <alignment/>
    </xf>
    <xf numFmtId="49" fontId="21" fillId="0" borderId="37" xfId="0" applyNumberFormat="1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49" fontId="19" fillId="0" borderId="38" xfId="0" applyNumberFormat="1" applyFont="1" applyBorder="1" applyAlignment="1">
      <alignment horizontal="center" wrapText="1"/>
    </xf>
    <xf numFmtId="0" fontId="19" fillId="0" borderId="24" xfId="0" applyFont="1" applyBorder="1" applyAlignment="1">
      <alignment horizontal="center"/>
    </xf>
    <xf numFmtId="0" fontId="19" fillId="0" borderId="41" xfId="0" applyFont="1" applyBorder="1" applyAlignment="1">
      <alignment wrapText="1"/>
    </xf>
    <xf numFmtId="0" fontId="19" fillId="0" borderId="26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164" fontId="22" fillId="0" borderId="7" xfId="0" applyNumberFormat="1" applyFont="1" applyBorder="1" applyAlignment="1">
      <alignment/>
    </xf>
    <xf numFmtId="164" fontId="22" fillId="2" borderId="38" xfId="0" applyNumberFormat="1" applyFont="1" applyFill="1" applyBorder="1" applyAlignment="1">
      <alignment/>
    </xf>
    <xf numFmtId="0" fontId="20" fillId="0" borderId="19" xfId="0" applyFont="1" applyBorder="1" applyAlignment="1">
      <alignment wrapText="1"/>
    </xf>
    <xf numFmtId="164" fontId="20" fillId="0" borderId="34" xfId="0" applyNumberFormat="1" applyFont="1" applyBorder="1" applyAlignment="1">
      <alignment horizontal="center"/>
    </xf>
    <xf numFmtId="0" fontId="25" fillId="0" borderId="42" xfId="0" applyFont="1" applyBorder="1" applyAlignment="1">
      <alignment horizontal="left" vertical="justify" wrapText="1"/>
    </xf>
    <xf numFmtId="0" fontId="19" fillId="0" borderId="35" xfId="0" applyFont="1" applyBorder="1" applyAlignment="1">
      <alignment horizontal="center" vertical="justify" wrapText="1"/>
    </xf>
    <xf numFmtId="0" fontId="20" fillId="0" borderId="6" xfId="0" applyFont="1" applyBorder="1" applyAlignment="1">
      <alignment horizontal="center" vertical="justify" wrapText="1"/>
    </xf>
    <xf numFmtId="0" fontId="20" fillId="2" borderId="6" xfId="0" applyFont="1" applyFill="1" applyBorder="1" applyAlignment="1">
      <alignment horizontal="center" vertical="justify" wrapText="1"/>
    </xf>
    <xf numFmtId="0" fontId="20" fillId="2" borderId="34" xfId="0" applyFont="1" applyFill="1" applyBorder="1" applyAlignment="1">
      <alignment horizontal="center" vertical="justify" wrapText="1"/>
    </xf>
    <xf numFmtId="0" fontId="19" fillId="0" borderId="42" xfId="0" applyFont="1" applyBorder="1" applyAlignment="1">
      <alignment horizontal="left" vertical="justify" wrapText="1"/>
    </xf>
    <xf numFmtId="164" fontId="21" fillId="0" borderId="6" xfId="0" applyNumberFormat="1" applyFont="1" applyBorder="1" applyAlignment="1">
      <alignment horizontal="center" vertical="justify" wrapText="1"/>
    </xf>
    <xf numFmtId="0" fontId="19" fillId="0" borderId="6" xfId="0" applyFont="1" applyBorder="1" applyAlignment="1">
      <alignment horizontal="center" vertical="justify" wrapText="1"/>
    </xf>
    <xf numFmtId="164" fontId="20" fillId="0" borderId="6" xfId="0" applyNumberFormat="1" applyFont="1" applyBorder="1" applyAlignment="1">
      <alignment horizontal="center" vertical="justify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43" xfId="0" applyFont="1" applyBorder="1" applyAlignment="1">
      <alignment horizontal="left" wrapText="1"/>
    </xf>
    <xf numFmtId="49" fontId="19" fillId="0" borderId="2" xfId="0" applyNumberFormat="1" applyFont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22" fillId="0" borderId="40" xfId="0" applyFont="1" applyBorder="1" applyAlignment="1">
      <alignment/>
    </xf>
    <xf numFmtId="0" fontId="22" fillId="2" borderId="20" xfId="0" applyFont="1" applyFill="1" applyBorder="1" applyAlignment="1">
      <alignment/>
    </xf>
    <xf numFmtId="0" fontId="19" fillId="0" borderId="44" xfId="0" applyFont="1" applyBorder="1" applyAlignment="1">
      <alignment vertical="center" wrapText="1"/>
    </xf>
    <xf numFmtId="0" fontId="19" fillId="0" borderId="8" xfId="0" applyNumberFormat="1" applyFont="1" applyBorder="1" applyAlignment="1">
      <alignment horizontal="center" wrapText="1"/>
    </xf>
    <xf numFmtId="164" fontId="21" fillId="4" borderId="37" xfId="0" applyNumberFormat="1" applyFont="1" applyFill="1" applyBorder="1" applyAlignment="1">
      <alignment horizontal="center"/>
    </xf>
    <xf numFmtId="0" fontId="22" fillId="2" borderId="22" xfId="0" applyFont="1" applyFill="1" applyBorder="1" applyAlignment="1">
      <alignment/>
    </xf>
    <xf numFmtId="0" fontId="19" fillId="0" borderId="37" xfId="0" applyFont="1" applyBorder="1" applyAlignment="1">
      <alignment horizontal="center" wrapText="1"/>
    </xf>
    <xf numFmtId="164" fontId="19" fillId="4" borderId="37" xfId="0" applyNumberFormat="1" applyFont="1" applyFill="1" applyBorder="1" applyAlignment="1">
      <alignment horizontal="center"/>
    </xf>
    <xf numFmtId="164" fontId="22" fillId="0" borderId="9" xfId="0" applyNumberFormat="1" applyFont="1" applyBorder="1" applyAlignment="1">
      <alignment horizontal="center"/>
    </xf>
    <xf numFmtId="0" fontId="25" fillId="0" borderId="45" xfId="0" applyFont="1" applyBorder="1" applyAlignment="1">
      <alignment wrapText="1"/>
    </xf>
    <xf numFmtId="0" fontId="19" fillId="0" borderId="28" xfId="0" applyFont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164" fontId="22" fillId="0" borderId="3" xfId="0" applyNumberFormat="1" applyFont="1" applyBorder="1" applyAlignment="1">
      <alignment/>
    </xf>
    <xf numFmtId="0" fontId="22" fillId="2" borderId="46" xfId="0" applyFont="1" applyFill="1" applyBorder="1" applyAlignment="1">
      <alignment/>
    </xf>
    <xf numFmtId="0" fontId="19" fillId="0" borderId="47" xfId="0" applyFont="1" applyBorder="1" applyAlignment="1">
      <alignment wrapText="1"/>
    </xf>
    <xf numFmtId="0" fontId="19" fillId="0" borderId="5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164" fontId="20" fillId="0" borderId="5" xfId="0" applyNumberFormat="1" applyFont="1" applyBorder="1" applyAlignment="1">
      <alignment horizontal="center"/>
    </xf>
    <xf numFmtId="0" fontId="22" fillId="2" borderId="48" xfId="0" applyFont="1" applyFill="1" applyBorder="1" applyAlignment="1">
      <alignment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0" fillId="0" borderId="19" xfId="0" applyFont="1" applyBorder="1" applyAlignment="1">
      <alignment vertical="center" wrapText="1"/>
    </xf>
    <xf numFmtId="49" fontId="19" fillId="0" borderId="9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 wrapText="1"/>
    </xf>
    <xf numFmtId="0" fontId="19" fillId="2" borderId="33" xfId="0" applyFont="1" applyFill="1" applyBorder="1" applyAlignment="1">
      <alignment horizontal="center" wrapText="1"/>
    </xf>
    <xf numFmtId="0" fontId="19" fillId="0" borderId="45" xfId="0" applyFont="1" applyBorder="1" applyAlignment="1">
      <alignment vertical="center" wrapText="1"/>
    </xf>
    <xf numFmtId="0" fontId="19" fillId="0" borderId="3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164" fontId="20" fillId="4" borderId="7" xfId="0" applyNumberFormat="1" applyFont="1" applyFill="1" applyBorder="1" applyAlignment="1">
      <alignment horizontal="center"/>
    </xf>
    <xf numFmtId="0" fontId="22" fillId="2" borderId="49" xfId="0" applyFont="1" applyFill="1" applyBorder="1" applyAlignment="1">
      <alignment/>
    </xf>
    <xf numFmtId="0" fontId="19" fillId="0" borderId="24" xfId="0" applyFont="1" applyBorder="1" applyAlignment="1">
      <alignment horizontal="center" wrapText="1"/>
    </xf>
    <xf numFmtId="164" fontId="20" fillId="4" borderId="25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vertical="center" wrapText="1"/>
    </xf>
    <xf numFmtId="164" fontId="19" fillId="0" borderId="9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 wrapText="1"/>
    </xf>
    <xf numFmtId="0" fontId="19" fillId="2" borderId="34" xfId="0" applyFont="1" applyFill="1" applyBorder="1" applyAlignment="1">
      <alignment/>
    </xf>
    <xf numFmtId="0" fontId="19" fillId="0" borderId="41" xfId="0" applyFont="1" applyFill="1" applyBorder="1" applyAlignment="1">
      <alignment vertical="center" wrapText="1"/>
    </xf>
    <xf numFmtId="49" fontId="19" fillId="0" borderId="7" xfId="0" applyNumberFormat="1" applyFont="1" applyBorder="1" applyAlignment="1">
      <alignment wrapText="1"/>
    </xf>
    <xf numFmtId="164" fontId="19" fillId="0" borderId="7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 wrapText="1"/>
    </xf>
    <xf numFmtId="0" fontId="19" fillId="0" borderId="50" xfId="0" applyFont="1" applyBorder="1" applyAlignment="1">
      <alignment vertical="center" wrapText="1"/>
    </xf>
    <xf numFmtId="0" fontId="19" fillId="2" borderId="46" xfId="0" applyFont="1" applyFill="1" applyBorder="1" applyAlignment="1">
      <alignment/>
    </xf>
    <xf numFmtId="164" fontId="31" fillId="4" borderId="34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right" vertical="center"/>
    </xf>
    <xf numFmtId="0" fontId="19" fillId="0" borderId="1" xfId="0" applyNumberFormat="1" applyFont="1" applyBorder="1" applyAlignment="1">
      <alignment horizontal="center" wrapText="1"/>
    </xf>
    <xf numFmtId="0" fontId="22" fillId="2" borderId="25" xfId="0" applyFont="1" applyFill="1" applyBorder="1" applyAlignment="1">
      <alignment/>
    </xf>
    <xf numFmtId="0" fontId="21" fillId="4" borderId="3" xfId="0" applyFont="1" applyFill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1" fontId="19" fillId="4" borderId="7" xfId="0" applyNumberFormat="1" applyFont="1" applyFill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64" fontId="27" fillId="0" borderId="8" xfId="0" applyNumberFormat="1" applyFont="1" applyFill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 wrapText="1"/>
    </xf>
    <xf numFmtId="164" fontId="27" fillId="4" borderId="4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27" fillId="3" borderId="4" xfId="0" applyFont="1" applyFill="1" applyBorder="1" applyAlignment="1">
      <alignment horizontal="right" vertical="center"/>
    </xf>
    <xf numFmtId="1" fontId="27" fillId="3" borderId="2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7" fillId="4" borderId="7" xfId="0" applyNumberFormat="1" applyFont="1" applyFill="1" applyBorder="1" applyAlignment="1">
      <alignment horizontal="right" vertical="center"/>
    </xf>
    <xf numFmtId="164" fontId="27" fillId="4" borderId="1" xfId="0" applyNumberFormat="1" applyFont="1" applyFill="1" applyBorder="1" applyAlignment="1">
      <alignment horizontal="right" vertical="center"/>
    </xf>
    <xf numFmtId="164" fontId="27" fillId="3" borderId="1" xfId="0" applyNumberFormat="1" applyFont="1" applyFill="1" applyBorder="1" applyAlignment="1">
      <alignment horizontal="right" vertical="center"/>
    </xf>
    <xf numFmtId="164" fontId="27" fillId="3" borderId="3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64" fontId="28" fillId="0" borderId="4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right" vertical="center"/>
    </xf>
    <xf numFmtId="1" fontId="27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164" fontId="19" fillId="0" borderId="9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1" fillId="4" borderId="16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164" fontId="19" fillId="0" borderId="37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right" vertical="center"/>
    </xf>
    <xf numFmtId="164" fontId="19" fillId="0" borderId="7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wrapText="1"/>
    </xf>
    <xf numFmtId="164" fontId="22" fillId="2" borderId="24" xfId="0" applyNumberFormat="1" applyFont="1" applyFill="1" applyBorder="1" applyAlignment="1">
      <alignment/>
    </xf>
    <xf numFmtId="0" fontId="25" fillId="0" borderId="37" xfId="0" applyFont="1" applyBorder="1" applyAlignment="1">
      <alignment wrapText="1"/>
    </xf>
    <xf numFmtId="0" fontId="21" fillId="4" borderId="7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/>
    </xf>
    <xf numFmtId="164" fontId="31" fillId="0" borderId="7" xfId="0" applyNumberFormat="1" applyFont="1" applyBorder="1" applyAlignment="1">
      <alignment horizontal="center"/>
    </xf>
    <xf numFmtId="164" fontId="27" fillId="4" borderId="8" xfId="0" applyNumberFormat="1" applyFont="1" applyFill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right" vertical="center"/>
    </xf>
    <xf numFmtId="0" fontId="19" fillId="0" borderId="9" xfId="0" applyNumberFormat="1" applyFont="1" applyFill="1" applyBorder="1" applyAlignment="1">
      <alignment horizontal="center"/>
    </xf>
    <xf numFmtId="0" fontId="32" fillId="0" borderId="9" xfId="0" applyFont="1" applyBorder="1" applyAlignment="1">
      <alignment horizontal="left" vertical="center" wrapText="1"/>
    </xf>
    <xf numFmtId="164" fontId="19" fillId="4" borderId="40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wrapText="1"/>
    </xf>
    <xf numFmtId="164" fontId="20" fillId="0" borderId="1" xfId="0" applyNumberFormat="1" applyFont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164" fontId="20" fillId="0" borderId="7" xfId="0" applyNumberFormat="1" applyFont="1" applyBorder="1" applyAlignment="1">
      <alignment horizontal="center"/>
    </xf>
    <xf numFmtId="164" fontId="20" fillId="0" borderId="24" xfId="0" applyNumberFormat="1" applyFont="1" applyFill="1" applyBorder="1" applyAlignment="1">
      <alignment horizontal="center"/>
    </xf>
    <xf numFmtId="164" fontId="27" fillId="0" borderId="8" xfId="0" applyNumberFormat="1" applyFont="1" applyBorder="1" applyAlignment="1">
      <alignment horizontal="right" vertical="center"/>
    </xf>
    <xf numFmtId="1" fontId="11" fillId="0" borderId="31" xfId="0" applyNumberFormat="1" applyFont="1" applyBorder="1" applyAlignment="1">
      <alignment horizontal="right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170" fontId="28" fillId="0" borderId="4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64" fontId="28" fillId="4" borderId="4" xfId="0" applyNumberFormat="1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170" fontId="1" fillId="4" borderId="3" xfId="0" applyNumberFormat="1" applyFont="1" applyFill="1" applyBorder="1" applyAlignment="1">
      <alignment horizontal="center" vertical="center" wrapText="1"/>
    </xf>
    <xf numFmtId="170" fontId="1" fillId="4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9" fillId="4" borderId="7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1" fontId="27" fillId="4" borderId="1" xfId="0" applyNumberFormat="1" applyFont="1" applyFill="1" applyBorder="1" applyAlignment="1">
      <alignment horizontal="right" vertical="center"/>
    </xf>
    <xf numFmtId="1" fontId="27" fillId="4" borderId="7" xfId="0" applyNumberFormat="1" applyFont="1" applyFill="1" applyBorder="1" applyAlignment="1">
      <alignment horizontal="right" vertical="center"/>
    </xf>
    <xf numFmtId="164" fontId="33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 vertical="center"/>
    </xf>
    <xf numFmtId="164" fontId="11" fillId="0" borderId="7" xfId="0" applyNumberFormat="1" applyFont="1" applyFill="1" applyBorder="1" applyAlignment="1">
      <alignment horizontal="right" vertical="center"/>
    </xf>
    <xf numFmtId="164" fontId="27" fillId="0" borderId="7" xfId="0" applyNumberFormat="1" applyFont="1" applyFill="1" applyBorder="1" applyAlignment="1">
      <alignment horizontal="right" vertical="center"/>
    </xf>
    <xf numFmtId="164" fontId="33" fillId="0" borderId="9" xfId="0" applyNumberFormat="1" applyFont="1" applyFill="1" applyBorder="1" applyAlignment="1">
      <alignment horizontal="center"/>
    </xf>
    <xf numFmtId="164" fontId="27" fillId="0" borderId="5" xfId="0" applyNumberFormat="1" applyFont="1" applyBorder="1" applyAlignment="1">
      <alignment horizontal="right" vertical="center"/>
    </xf>
    <xf numFmtId="164" fontId="27" fillId="0" borderId="1" xfId="0" applyNumberFormat="1" applyFont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3" borderId="51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0" fontId="16" fillId="0" borderId="0" xfId="0" applyFont="1" applyFill="1" applyAlignment="1">
      <alignment horizontal="justify" vertical="center" wrapText="1"/>
    </xf>
    <xf numFmtId="0" fontId="20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1" fillId="0" borderId="3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justify" wrapText="1"/>
    </xf>
    <xf numFmtId="0" fontId="20" fillId="0" borderId="33" xfId="0" applyFont="1" applyBorder="1" applyAlignment="1">
      <alignment horizontal="center" vertical="justify" wrapText="1"/>
    </xf>
    <xf numFmtId="0" fontId="20" fillId="0" borderId="34" xfId="0" applyFont="1" applyBorder="1" applyAlignment="1">
      <alignment horizontal="center" vertical="justify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49" fontId="19" fillId="0" borderId="6" xfId="15" applyNumberFormat="1" applyFont="1" applyBorder="1" applyAlignment="1">
      <alignment horizontal="center" vertical="center" wrapText="1"/>
    </xf>
    <xf numFmtId="49" fontId="19" fillId="0" borderId="1" xfId="15" applyNumberFormat="1" applyFont="1" applyBorder="1" applyAlignment="1">
      <alignment horizontal="center" vertical="center" wrapText="1"/>
    </xf>
    <xf numFmtId="49" fontId="19" fillId="0" borderId="7" xfId="15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view="pageBreakPreview" zoomScale="60" zoomScaleNormal="75" workbookViewId="0" topLeftCell="A130">
      <selection activeCell="C145" sqref="C145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5.375" style="0" customWidth="1"/>
    <col min="4" max="4" width="21.875" style="0" customWidth="1"/>
    <col min="5" max="5" width="14.75390625" style="0" customWidth="1"/>
  </cols>
  <sheetData>
    <row r="1" spans="1:5" ht="105" customHeight="1">
      <c r="A1" s="1" t="s">
        <v>293</v>
      </c>
      <c r="B1" s="2"/>
      <c r="C1" s="1"/>
      <c r="D1" s="546" t="s">
        <v>19</v>
      </c>
      <c r="E1" s="546"/>
    </row>
    <row r="2" spans="1:5" ht="18">
      <c r="A2" s="2"/>
      <c r="B2" s="2"/>
      <c r="C2" s="1"/>
      <c r="D2" s="547"/>
      <c r="E2" s="547"/>
    </row>
    <row r="3" spans="1:5" ht="51" customHeight="1">
      <c r="A3" s="548" t="s">
        <v>305</v>
      </c>
      <c r="B3" s="548"/>
      <c r="C3" s="548"/>
      <c r="D3" s="548"/>
      <c r="E3" s="548"/>
    </row>
    <row r="4" spans="1:5" ht="18">
      <c r="A4" s="549"/>
      <c r="B4" s="549"/>
      <c r="C4" s="549"/>
      <c r="D4" s="549"/>
      <c r="E4" s="549"/>
    </row>
    <row r="5" spans="1:5" ht="111" customHeight="1">
      <c r="A5" s="47" t="s">
        <v>20</v>
      </c>
      <c r="B5" s="48" t="s">
        <v>21</v>
      </c>
      <c r="C5" s="49" t="s">
        <v>22</v>
      </c>
      <c r="D5" s="50" t="s">
        <v>23</v>
      </c>
      <c r="E5" s="49" t="s">
        <v>24</v>
      </c>
    </row>
    <row r="6" spans="1:5" ht="18.75">
      <c r="A6" s="538" t="s">
        <v>25</v>
      </c>
      <c r="B6" s="539"/>
      <c r="C6" s="539"/>
      <c r="D6" s="539"/>
      <c r="E6" s="540"/>
    </row>
    <row r="7" spans="1:5" ht="39">
      <c r="A7" s="3" t="s">
        <v>26</v>
      </c>
      <c r="B7" s="37" t="s">
        <v>27</v>
      </c>
      <c r="C7" s="493">
        <f>C9+C10+C11+C12+C13+C14+C15+C16+C17</f>
        <v>1872.8000000000004</v>
      </c>
      <c r="D7" s="493">
        <f>D9+D10+D11+D13+D14+D15+D16+D17</f>
        <v>1455.1000000000001</v>
      </c>
      <c r="E7" s="445">
        <f>C7/D7*100</f>
        <v>128.70593086385819</v>
      </c>
    </row>
    <row r="8" spans="1:5" ht="18.75">
      <c r="A8" s="6" t="s">
        <v>28</v>
      </c>
      <c r="B8" s="7"/>
      <c r="C8" s="196"/>
      <c r="D8" s="196"/>
      <c r="E8" s="445"/>
    </row>
    <row r="9" spans="1:5" ht="18.75">
      <c r="A9" s="99" t="s">
        <v>162</v>
      </c>
      <c r="B9" s="9" t="s">
        <v>27</v>
      </c>
      <c r="C9" s="197">
        <v>75.4</v>
      </c>
      <c r="D9" s="203">
        <v>79.7</v>
      </c>
      <c r="E9" s="445">
        <f aca="true" t="shared" si="0" ref="E9:E21">C9/D9*100</f>
        <v>94.60476787954832</v>
      </c>
    </row>
    <row r="10" spans="1:5" ht="18.75">
      <c r="A10" s="35" t="s">
        <v>185</v>
      </c>
      <c r="B10" s="9" t="s">
        <v>27</v>
      </c>
      <c r="C10" s="203">
        <v>0.5</v>
      </c>
      <c r="D10" s="203">
        <v>3.1</v>
      </c>
      <c r="E10" s="445">
        <f t="shared" si="0"/>
        <v>16.129032258064516</v>
      </c>
    </row>
    <row r="11" spans="1:5" ht="18.75">
      <c r="A11" s="115" t="s">
        <v>171</v>
      </c>
      <c r="B11" s="9" t="s">
        <v>27</v>
      </c>
      <c r="C11" s="203">
        <v>1463.8</v>
      </c>
      <c r="D11" s="203">
        <v>1147.7</v>
      </c>
      <c r="E11" s="445">
        <f t="shared" si="0"/>
        <v>127.54204060294501</v>
      </c>
    </row>
    <row r="12" spans="1:5" ht="18.75">
      <c r="A12" s="115" t="s">
        <v>172</v>
      </c>
      <c r="B12" s="9" t="s">
        <v>27</v>
      </c>
      <c r="C12" s="449">
        <v>15</v>
      </c>
      <c r="D12" s="449">
        <v>12.1</v>
      </c>
      <c r="E12" s="445">
        <f t="shared" si="0"/>
        <v>123.96694214876034</v>
      </c>
    </row>
    <row r="13" spans="1:5" ht="18.75">
      <c r="A13" s="115" t="s">
        <v>186</v>
      </c>
      <c r="B13" s="9" t="s">
        <v>27</v>
      </c>
      <c r="C13" s="197">
        <v>28.9</v>
      </c>
      <c r="D13" s="197">
        <v>23.2</v>
      </c>
      <c r="E13" s="445">
        <f t="shared" si="0"/>
        <v>124.56896551724137</v>
      </c>
    </row>
    <row r="14" spans="1:5" ht="18.75">
      <c r="A14" s="115" t="s">
        <v>187</v>
      </c>
      <c r="B14" s="9" t="s">
        <v>27</v>
      </c>
      <c r="C14" s="203">
        <v>0</v>
      </c>
      <c r="D14" s="203">
        <v>0</v>
      </c>
      <c r="E14" s="446">
        <v>0</v>
      </c>
    </row>
    <row r="15" spans="1:5" ht="56.25">
      <c r="A15" s="35" t="s">
        <v>256</v>
      </c>
      <c r="B15" s="9" t="s">
        <v>27</v>
      </c>
      <c r="C15" s="203">
        <v>266.6</v>
      </c>
      <c r="D15" s="203">
        <v>180.9</v>
      </c>
      <c r="E15" s="445">
        <f t="shared" si="0"/>
        <v>147.37423991155336</v>
      </c>
    </row>
    <row r="16" spans="1:5" ht="18.75">
      <c r="A16" s="115" t="s">
        <v>174</v>
      </c>
      <c r="B16" s="9" t="s">
        <v>27</v>
      </c>
      <c r="C16" s="203">
        <v>2.9</v>
      </c>
      <c r="D16" s="203">
        <v>11.9</v>
      </c>
      <c r="E16" s="445">
        <f t="shared" si="0"/>
        <v>24.369747899159663</v>
      </c>
    </row>
    <row r="17" spans="1:5" ht="18.75">
      <c r="A17" s="115" t="s">
        <v>179</v>
      </c>
      <c r="B17" s="9" t="s">
        <v>27</v>
      </c>
      <c r="C17" s="203">
        <v>19.7</v>
      </c>
      <c r="D17" s="203">
        <v>8.6</v>
      </c>
      <c r="E17" s="445">
        <f t="shared" si="0"/>
        <v>229.06976744186048</v>
      </c>
    </row>
    <row r="18" spans="1:5" ht="39">
      <c r="A18" s="13" t="s">
        <v>29</v>
      </c>
      <c r="B18" s="9" t="s">
        <v>30</v>
      </c>
      <c r="C18" s="469">
        <v>74.2</v>
      </c>
      <c r="D18" s="469">
        <v>56.7</v>
      </c>
      <c r="E18" s="445">
        <f t="shared" si="0"/>
        <v>130.8641975308642</v>
      </c>
    </row>
    <row r="19" spans="1:5" ht="19.5">
      <c r="A19" s="13" t="s">
        <v>196</v>
      </c>
      <c r="B19" s="9" t="s">
        <v>27</v>
      </c>
      <c r="C19" s="469">
        <v>20.4</v>
      </c>
      <c r="D19" s="469">
        <v>18.6</v>
      </c>
      <c r="E19" s="445">
        <f t="shared" si="0"/>
        <v>109.6774193548387</v>
      </c>
    </row>
    <row r="20" spans="1:5" ht="19.5">
      <c r="A20" s="13" t="s">
        <v>31</v>
      </c>
      <c r="B20" s="9" t="s">
        <v>27</v>
      </c>
      <c r="C20" s="469">
        <v>4.7</v>
      </c>
      <c r="D20" s="449">
        <v>5</v>
      </c>
      <c r="E20" s="445">
        <f t="shared" si="0"/>
        <v>94</v>
      </c>
    </row>
    <row r="21" spans="1:5" ht="19.5">
      <c r="A21" s="13" t="s">
        <v>32</v>
      </c>
      <c r="B21" s="9" t="s">
        <v>33</v>
      </c>
      <c r="C21" s="449">
        <v>95.3</v>
      </c>
      <c r="D21" s="468">
        <v>86.2</v>
      </c>
      <c r="E21" s="175">
        <f t="shared" si="0"/>
        <v>110.5568445475638</v>
      </c>
    </row>
    <row r="22" spans="1:5" ht="19.5">
      <c r="A22" s="13" t="s">
        <v>34</v>
      </c>
      <c r="B22" s="9" t="s">
        <v>33</v>
      </c>
      <c r="C22" s="449">
        <v>12</v>
      </c>
      <c r="D22" s="468">
        <v>13.8</v>
      </c>
      <c r="E22" s="14"/>
    </row>
    <row r="23" spans="1:5" ht="58.5">
      <c r="A23" s="15" t="s">
        <v>35</v>
      </c>
      <c r="B23" s="9" t="s">
        <v>27</v>
      </c>
      <c r="C23" s="197">
        <v>63.8</v>
      </c>
      <c r="D23" s="197">
        <v>44.5</v>
      </c>
      <c r="E23" s="197">
        <f>C23/D23*100</f>
        <v>143.37078651685394</v>
      </c>
    </row>
    <row r="24" spans="1:5" ht="58.5">
      <c r="A24" s="15" t="s">
        <v>36</v>
      </c>
      <c r="B24" s="9" t="s">
        <v>27</v>
      </c>
      <c r="C24" s="203">
        <v>65.6</v>
      </c>
      <c r="D24" s="203">
        <v>48.6</v>
      </c>
      <c r="E24" s="197">
        <f>C24/D24*100</f>
        <v>134.97942386831275</v>
      </c>
    </row>
    <row r="25" spans="1:5" ht="58.5">
      <c r="A25" s="15" t="s">
        <v>197</v>
      </c>
      <c r="B25" s="9" t="s">
        <v>37</v>
      </c>
      <c r="C25" s="205">
        <v>2599</v>
      </c>
      <c r="D25" s="205">
        <v>2062</v>
      </c>
      <c r="E25" s="205">
        <f>C25/D25*100</f>
        <v>126.04267701260912</v>
      </c>
    </row>
    <row r="26" spans="1:5" ht="18.75">
      <c r="A26" s="538" t="s">
        <v>38</v>
      </c>
      <c r="B26" s="539"/>
      <c r="C26" s="541"/>
      <c r="D26" s="541"/>
      <c r="E26" s="542"/>
    </row>
    <row r="27" spans="1:5" ht="37.5">
      <c r="A27" s="103" t="s">
        <v>200</v>
      </c>
      <c r="B27" s="98" t="s">
        <v>33</v>
      </c>
      <c r="C27" s="473">
        <v>106.2</v>
      </c>
      <c r="D27" s="506">
        <v>87.8</v>
      </c>
      <c r="E27" s="447">
        <f>C27/D27*100</f>
        <v>120.95671981776765</v>
      </c>
    </row>
    <row r="28" spans="1:5" ht="18.75">
      <c r="A28" s="106" t="s">
        <v>40</v>
      </c>
      <c r="B28" s="37"/>
      <c r="C28" s="28"/>
      <c r="D28" s="28"/>
      <c r="E28" s="105"/>
    </row>
    <row r="29" spans="1:5" ht="37.5">
      <c r="A29" s="101" t="s">
        <v>39</v>
      </c>
      <c r="B29" s="7" t="s">
        <v>27</v>
      </c>
      <c r="C29" s="120">
        <v>1463.8</v>
      </c>
      <c r="D29" s="203">
        <v>1149.3</v>
      </c>
      <c r="E29" s="208">
        <f>C29/D29*100</f>
        <v>127.36448272861742</v>
      </c>
    </row>
    <row r="30" spans="1:5" ht="18.75">
      <c r="A30" s="101" t="s">
        <v>199</v>
      </c>
      <c r="B30" s="7" t="s">
        <v>33</v>
      </c>
      <c r="C30" s="465">
        <v>105.9</v>
      </c>
      <c r="D30" s="465">
        <v>86.8</v>
      </c>
      <c r="E30" s="179"/>
    </row>
    <row r="31" spans="1:5" ht="18.75">
      <c r="A31" s="106" t="s">
        <v>41</v>
      </c>
      <c r="B31" s="37"/>
      <c r="C31" s="28"/>
      <c r="D31" s="28"/>
      <c r="E31" s="105"/>
    </row>
    <row r="32" spans="1:5" ht="37.5">
      <c r="A32" s="102" t="s">
        <v>39</v>
      </c>
      <c r="B32" s="7" t="s">
        <v>27</v>
      </c>
      <c r="C32" s="122">
        <v>15</v>
      </c>
      <c r="D32" s="449">
        <v>12.1</v>
      </c>
      <c r="E32" s="208">
        <f>C32/D32*100</f>
        <v>123.96694214876034</v>
      </c>
    </row>
    <row r="33" spans="1:5" ht="18.75">
      <c r="A33" s="101" t="s">
        <v>199</v>
      </c>
      <c r="B33" s="7" t="s">
        <v>33</v>
      </c>
      <c r="C33" s="465">
        <v>111.1</v>
      </c>
      <c r="D33" s="507">
        <v>160.9</v>
      </c>
      <c r="E33" s="178"/>
    </row>
    <row r="34" spans="1:5" ht="37.5">
      <c r="A34" s="106" t="s">
        <v>42</v>
      </c>
      <c r="B34" s="37"/>
      <c r="C34" s="28"/>
      <c r="D34" s="28"/>
      <c r="E34" s="105"/>
    </row>
    <row r="35" spans="1:5" ht="37.5">
      <c r="A35" s="102" t="s">
        <v>188</v>
      </c>
      <c r="B35" s="7" t="s">
        <v>27</v>
      </c>
      <c r="C35" s="122">
        <v>28.9</v>
      </c>
      <c r="D35" s="197">
        <v>23.2</v>
      </c>
      <c r="E35" s="208">
        <f>C35/D35*100</f>
        <v>124.56896551724137</v>
      </c>
    </row>
    <row r="36" spans="1:5" ht="18.75">
      <c r="A36" s="104" t="s">
        <v>199</v>
      </c>
      <c r="B36" s="9" t="s">
        <v>33</v>
      </c>
      <c r="C36" s="468">
        <v>109.4</v>
      </c>
      <c r="D36" s="468">
        <v>103.2</v>
      </c>
      <c r="E36" s="180"/>
    </row>
    <row r="37" spans="1:5" ht="18.75">
      <c r="A37" s="112" t="s">
        <v>43</v>
      </c>
      <c r="B37" s="113"/>
      <c r="C37" s="40"/>
      <c r="D37" s="40"/>
      <c r="E37" s="10"/>
    </row>
    <row r="38" spans="1:5" ht="18.75">
      <c r="A38" s="22" t="s">
        <v>44</v>
      </c>
      <c r="B38" s="16" t="s">
        <v>27</v>
      </c>
      <c r="C38" s="214">
        <v>176.9</v>
      </c>
      <c r="D38" s="214">
        <v>185.6</v>
      </c>
      <c r="E38" s="122">
        <f>C38/D38*100</f>
        <v>95.31250000000001</v>
      </c>
    </row>
    <row r="39" spans="1:5" ht="18.75">
      <c r="A39" s="23" t="s">
        <v>45</v>
      </c>
      <c r="B39" s="24" t="s">
        <v>33</v>
      </c>
      <c r="C39" s="474">
        <v>168.8</v>
      </c>
      <c r="D39" s="474">
        <v>67.8</v>
      </c>
      <c r="E39" s="25"/>
    </row>
    <row r="40" spans="1:5" ht="18.75">
      <c r="A40" s="26" t="s">
        <v>46</v>
      </c>
      <c r="B40" s="27"/>
      <c r="C40" s="28"/>
      <c r="D40" s="28"/>
      <c r="E40" s="5"/>
    </row>
    <row r="41" spans="1:5" ht="18.75">
      <c r="A41" s="495" t="s">
        <v>47</v>
      </c>
      <c r="B41" s="7" t="s">
        <v>27</v>
      </c>
      <c r="C41" s="122">
        <v>10.3</v>
      </c>
      <c r="D41" s="122">
        <v>17.7</v>
      </c>
      <c r="E41" s="119">
        <f>C41/D41*100</f>
        <v>58.192090395480236</v>
      </c>
    </row>
    <row r="42" spans="1:5" ht="18.75">
      <c r="A42" s="495" t="s">
        <v>48</v>
      </c>
      <c r="B42" s="7" t="s">
        <v>49</v>
      </c>
      <c r="C42" s="122">
        <v>936.2</v>
      </c>
      <c r="D42" s="122">
        <v>1389.5</v>
      </c>
      <c r="E42" s="119">
        <f>C42/D42*100</f>
        <v>67.37675422813962</v>
      </c>
    </row>
    <row r="43" spans="1:5" ht="18.75">
      <c r="A43" s="498" t="s">
        <v>50</v>
      </c>
      <c r="B43" s="24" t="s">
        <v>49</v>
      </c>
      <c r="C43" s="121">
        <v>0.04</v>
      </c>
      <c r="D43" s="121">
        <v>0.05</v>
      </c>
      <c r="E43" s="119">
        <f>C43/D43*100</f>
        <v>80</v>
      </c>
    </row>
    <row r="44" spans="1:5" ht="18.75">
      <c r="A44" s="19" t="s">
        <v>51</v>
      </c>
      <c r="B44" s="20"/>
      <c r="C44" s="21"/>
      <c r="D44" s="21"/>
      <c r="E44" s="5"/>
    </row>
    <row r="45" spans="1:5" ht="18.75">
      <c r="A45" s="495" t="s">
        <v>52</v>
      </c>
      <c r="B45" s="7" t="s">
        <v>53</v>
      </c>
      <c r="C45" s="465">
        <v>196.4</v>
      </c>
      <c r="D45" s="465">
        <v>967.7</v>
      </c>
      <c r="E45" s="119">
        <f>C45/D45*100</f>
        <v>20.29554614033275</v>
      </c>
    </row>
    <row r="46" spans="1:5" ht="18.75">
      <c r="A46" s="496" t="s">
        <v>54</v>
      </c>
      <c r="B46" s="16" t="s">
        <v>55</v>
      </c>
      <c r="C46" s="214">
        <v>0</v>
      </c>
      <c r="D46" s="214">
        <v>0</v>
      </c>
      <c r="E46" s="433">
        <v>0</v>
      </c>
    </row>
    <row r="47" spans="1:5" ht="18.75">
      <c r="A47" s="26" t="s">
        <v>56</v>
      </c>
      <c r="B47" s="27"/>
      <c r="C47" s="28"/>
      <c r="D47" s="28"/>
      <c r="E47" s="5"/>
    </row>
    <row r="48" spans="1:5" ht="18.75">
      <c r="A48" s="29" t="s">
        <v>57</v>
      </c>
      <c r="B48" s="7" t="s">
        <v>27</v>
      </c>
      <c r="C48" s="120">
        <v>266.6</v>
      </c>
      <c r="D48" s="203">
        <v>180.9</v>
      </c>
      <c r="E48" s="122">
        <f>C48/D48*100</f>
        <v>147.37423991155336</v>
      </c>
    </row>
    <row r="49" spans="1:5" ht="18.75">
      <c r="A49" s="30" t="s">
        <v>58</v>
      </c>
      <c r="B49" s="24" t="s">
        <v>33</v>
      </c>
      <c r="C49" s="441">
        <v>147.4</v>
      </c>
      <c r="D49" s="441">
        <v>103.3</v>
      </c>
      <c r="E49" s="25"/>
    </row>
    <row r="50" spans="1:5" ht="18.75">
      <c r="A50" s="26" t="s">
        <v>59</v>
      </c>
      <c r="B50" s="27"/>
      <c r="C50" s="28"/>
      <c r="D50" s="28"/>
      <c r="E50" s="5"/>
    </row>
    <row r="51" spans="1:5" ht="18.75">
      <c r="A51" s="29" t="s">
        <v>60</v>
      </c>
      <c r="B51" s="7" t="s">
        <v>61</v>
      </c>
      <c r="C51" s="120">
        <v>14</v>
      </c>
      <c r="D51" s="120">
        <v>11</v>
      </c>
      <c r="E51" s="122">
        <f>C51/D51*100</f>
        <v>127.27272727272727</v>
      </c>
    </row>
    <row r="52" spans="1:5" ht="37.5">
      <c r="A52" s="498" t="s">
        <v>62</v>
      </c>
      <c r="B52" s="24" t="s">
        <v>33</v>
      </c>
      <c r="C52" s="448">
        <v>4.2</v>
      </c>
      <c r="D52" s="474">
        <v>2.7</v>
      </c>
      <c r="E52" s="25"/>
    </row>
    <row r="53" spans="1:5" ht="58.5">
      <c r="A53" s="500" t="s">
        <v>63</v>
      </c>
      <c r="B53" s="16" t="s">
        <v>30</v>
      </c>
      <c r="C53" s="499">
        <v>12740.4</v>
      </c>
      <c r="D53" s="508">
        <v>25565.9</v>
      </c>
      <c r="E53" s="174">
        <f>C53/D53*100</f>
        <v>49.83356736903453</v>
      </c>
    </row>
    <row r="54" spans="1:5" ht="18.75">
      <c r="A54" s="501" t="s">
        <v>64</v>
      </c>
      <c r="B54" s="16" t="s">
        <v>30</v>
      </c>
      <c r="C54" s="10"/>
      <c r="D54" s="10"/>
      <c r="E54" s="11"/>
    </row>
    <row r="55" spans="1:5" ht="18.75">
      <c r="A55" s="501" t="s">
        <v>65</v>
      </c>
      <c r="B55" s="16" t="s">
        <v>30</v>
      </c>
      <c r="C55" s="10"/>
      <c r="D55" s="10"/>
      <c r="E55" s="11"/>
    </row>
    <row r="56" spans="1:5" ht="18.75">
      <c r="A56" s="502" t="s">
        <v>66</v>
      </c>
      <c r="B56" s="31" t="s">
        <v>30</v>
      </c>
      <c r="C56" s="17"/>
      <c r="D56" s="17"/>
      <c r="E56" s="18"/>
    </row>
    <row r="57" spans="1:5" ht="18.75">
      <c r="A57" s="543" t="s">
        <v>201</v>
      </c>
      <c r="B57" s="544"/>
      <c r="C57" s="544"/>
      <c r="D57" s="544"/>
      <c r="E57" s="545"/>
    </row>
    <row r="58" spans="1:5" ht="78">
      <c r="A58" s="3" t="s">
        <v>67</v>
      </c>
      <c r="B58" s="16" t="s">
        <v>78</v>
      </c>
      <c r="C58" s="32">
        <v>0</v>
      </c>
      <c r="D58" s="32">
        <v>0</v>
      </c>
      <c r="E58" s="443">
        <v>0</v>
      </c>
    </row>
    <row r="59" spans="1:5" ht="19.5">
      <c r="A59" s="13" t="s">
        <v>68</v>
      </c>
      <c r="B59" s="33"/>
      <c r="C59" s="34"/>
      <c r="D59" s="34"/>
      <c r="E59" s="34"/>
    </row>
    <row r="60" spans="1:5" ht="18.75">
      <c r="A60" s="35" t="s">
        <v>69</v>
      </c>
      <c r="B60" s="9" t="s">
        <v>70</v>
      </c>
      <c r="C60" s="34">
        <v>0</v>
      </c>
      <c r="D60" s="34">
        <v>0</v>
      </c>
      <c r="E60" s="119"/>
    </row>
    <row r="61" spans="1:5" ht="18.75">
      <c r="A61" s="34" t="s">
        <v>71</v>
      </c>
      <c r="B61" s="9" t="s">
        <v>33</v>
      </c>
      <c r="C61" s="209">
        <v>0</v>
      </c>
      <c r="D61" s="209">
        <v>0</v>
      </c>
      <c r="E61" s="175"/>
    </row>
    <row r="62" spans="1:5" ht="18.75">
      <c r="A62" s="35" t="s">
        <v>72</v>
      </c>
      <c r="B62" s="9" t="s">
        <v>70</v>
      </c>
      <c r="C62" s="34">
        <v>0</v>
      </c>
      <c r="D62" s="34">
        <v>0</v>
      </c>
      <c r="E62" s="119"/>
    </row>
    <row r="63" spans="1:5" ht="18.75">
      <c r="A63" s="35" t="s">
        <v>73</v>
      </c>
      <c r="B63" s="9" t="s">
        <v>33</v>
      </c>
      <c r="C63" s="173"/>
      <c r="D63" s="173"/>
      <c r="E63" s="175"/>
    </row>
    <row r="64" spans="1:5" ht="19.5">
      <c r="A64" s="13" t="s">
        <v>74</v>
      </c>
      <c r="B64" s="9"/>
      <c r="C64" s="34"/>
      <c r="D64" s="34"/>
      <c r="E64" s="34"/>
    </row>
    <row r="65" spans="1:5" ht="18.75">
      <c r="A65" s="35" t="s">
        <v>75</v>
      </c>
      <c r="B65" s="9" t="s">
        <v>70</v>
      </c>
      <c r="C65" s="34">
        <v>0</v>
      </c>
      <c r="D65" s="34">
        <v>0</v>
      </c>
      <c r="E65" s="119"/>
    </row>
    <row r="66" spans="1:5" ht="18.75">
      <c r="A66" s="34" t="s">
        <v>71</v>
      </c>
      <c r="B66" s="9" t="s">
        <v>33</v>
      </c>
      <c r="C66" s="34">
        <v>0</v>
      </c>
      <c r="D66" s="34">
        <v>0</v>
      </c>
      <c r="E66" s="175"/>
    </row>
    <row r="67" spans="1:5" ht="18.75">
      <c r="A67" s="35" t="s">
        <v>76</v>
      </c>
      <c r="B67" s="9" t="s">
        <v>70</v>
      </c>
      <c r="C67" s="34">
        <v>0</v>
      </c>
      <c r="D67" s="34">
        <v>0</v>
      </c>
      <c r="E67" s="119"/>
    </row>
    <row r="68" spans="1:5" ht="18.75">
      <c r="A68" s="34" t="s">
        <v>71</v>
      </c>
      <c r="B68" s="9" t="s">
        <v>33</v>
      </c>
      <c r="C68" s="34">
        <v>0</v>
      </c>
      <c r="D68" s="34">
        <v>0</v>
      </c>
      <c r="E68" s="175"/>
    </row>
    <row r="69" spans="1:5" ht="18.75">
      <c r="A69" s="35" t="s">
        <v>77</v>
      </c>
      <c r="B69" s="9" t="s">
        <v>70</v>
      </c>
      <c r="C69" s="34">
        <v>0</v>
      </c>
      <c r="D69" s="34">
        <v>0</v>
      </c>
      <c r="E69" s="119"/>
    </row>
    <row r="70" spans="1:5" ht="18.75">
      <c r="A70" s="34" t="s">
        <v>71</v>
      </c>
      <c r="B70" s="9" t="s">
        <v>33</v>
      </c>
      <c r="C70" s="34">
        <v>0</v>
      </c>
      <c r="D70" s="34">
        <v>0</v>
      </c>
      <c r="E70" s="175"/>
    </row>
    <row r="71" spans="1:5" ht="39">
      <c r="A71" s="15" t="s">
        <v>203</v>
      </c>
      <c r="B71" s="9" t="s">
        <v>78</v>
      </c>
      <c r="C71" s="34">
        <v>0</v>
      </c>
      <c r="D71" s="34">
        <v>0</v>
      </c>
      <c r="E71" s="119"/>
    </row>
    <row r="72" spans="1:5" ht="39">
      <c r="A72" s="15" t="s">
        <v>79</v>
      </c>
      <c r="B72" s="9" t="s">
        <v>33</v>
      </c>
      <c r="C72" s="34">
        <v>0</v>
      </c>
      <c r="D72" s="34">
        <v>0</v>
      </c>
      <c r="E72" s="175"/>
    </row>
    <row r="73" spans="1:5" ht="39">
      <c r="A73" s="15" t="s">
        <v>80</v>
      </c>
      <c r="B73" s="31" t="s">
        <v>33</v>
      </c>
      <c r="C73" s="210">
        <v>0</v>
      </c>
      <c r="D73" s="210">
        <v>0</v>
      </c>
      <c r="E73" s="176"/>
    </row>
    <row r="74" spans="1:5" ht="18.75">
      <c r="A74" s="552" t="s">
        <v>202</v>
      </c>
      <c r="B74" s="553"/>
      <c r="C74" s="553"/>
      <c r="D74" s="553"/>
      <c r="E74" s="554"/>
    </row>
    <row r="75" spans="1:5" ht="19.5">
      <c r="A75" s="116" t="s">
        <v>89</v>
      </c>
      <c r="B75" s="4" t="s">
        <v>90</v>
      </c>
      <c r="C75" s="177">
        <v>0</v>
      </c>
      <c r="D75" s="177">
        <v>0</v>
      </c>
      <c r="E75" s="443">
        <v>0</v>
      </c>
    </row>
    <row r="76" spans="1:5" ht="19.5">
      <c r="A76" s="3" t="s">
        <v>81</v>
      </c>
      <c r="B76" s="16" t="s">
        <v>70</v>
      </c>
      <c r="C76" s="171">
        <v>0</v>
      </c>
      <c r="D76" s="171">
        <v>0</v>
      </c>
      <c r="E76" s="444">
        <v>0</v>
      </c>
    </row>
    <row r="77" spans="1:5" ht="19.5">
      <c r="A77" s="13" t="s">
        <v>82</v>
      </c>
      <c r="B77" s="9" t="s">
        <v>70</v>
      </c>
      <c r="C77" s="118">
        <v>0</v>
      </c>
      <c r="D77" s="118">
        <v>0</v>
      </c>
      <c r="E77" s="433">
        <v>0</v>
      </c>
    </row>
    <row r="78" spans="1:5" ht="18.75">
      <c r="A78" s="35" t="s">
        <v>83</v>
      </c>
      <c r="B78" s="9" t="s">
        <v>70</v>
      </c>
      <c r="C78" s="118">
        <v>0</v>
      </c>
      <c r="D78" s="118">
        <v>0</v>
      </c>
      <c r="E78" s="433">
        <v>0</v>
      </c>
    </row>
    <row r="79" spans="1:5" ht="19.5">
      <c r="A79" s="13" t="s">
        <v>84</v>
      </c>
      <c r="B79" s="9" t="s">
        <v>70</v>
      </c>
      <c r="C79" s="118">
        <v>0</v>
      </c>
      <c r="D79" s="118">
        <v>0</v>
      </c>
      <c r="E79" s="433">
        <v>0</v>
      </c>
    </row>
    <row r="80" spans="1:5" ht="19.5">
      <c r="A80" s="13" t="s">
        <v>85</v>
      </c>
      <c r="B80" s="9" t="s">
        <v>70</v>
      </c>
      <c r="C80" s="118">
        <v>0</v>
      </c>
      <c r="D80" s="211">
        <v>0</v>
      </c>
      <c r="E80" s="433">
        <v>0</v>
      </c>
    </row>
    <row r="81" spans="1:5" ht="18.75">
      <c r="A81" s="99" t="s">
        <v>86</v>
      </c>
      <c r="B81" s="107" t="s">
        <v>70</v>
      </c>
      <c r="C81" s="118">
        <v>0</v>
      </c>
      <c r="D81" s="118">
        <v>0</v>
      </c>
      <c r="E81" s="433">
        <v>0</v>
      </c>
    </row>
    <row r="82" spans="1:5" ht="58.5">
      <c r="A82" s="13" t="s">
        <v>87</v>
      </c>
      <c r="B82" s="9" t="s">
        <v>33</v>
      </c>
      <c r="C82" s="118">
        <v>0</v>
      </c>
      <c r="D82" s="118">
        <v>0</v>
      </c>
      <c r="E82" s="14"/>
    </row>
    <row r="83" spans="1:5" ht="18.75">
      <c r="A83" s="35" t="s">
        <v>162</v>
      </c>
      <c r="B83" s="9" t="s">
        <v>33</v>
      </c>
      <c r="C83" s="118">
        <v>0</v>
      </c>
      <c r="D83" s="211">
        <v>0</v>
      </c>
      <c r="E83" s="14"/>
    </row>
    <row r="84" spans="1:5" ht="18.75">
      <c r="A84" s="35" t="s">
        <v>159</v>
      </c>
      <c r="B84" s="9" t="s">
        <v>33</v>
      </c>
      <c r="C84" s="118">
        <v>0</v>
      </c>
      <c r="D84" s="118">
        <v>0</v>
      </c>
      <c r="E84" s="14"/>
    </row>
    <row r="85" spans="1:5" ht="18.75">
      <c r="A85" s="115" t="s">
        <v>171</v>
      </c>
      <c r="B85" s="9" t="s">
        <v>33</v>
      </c>
      <c r="C85" s="118">
        <v>0</v>
      </c>
      <c r="D85" s="211">
        <v>0</v>
      </c>
      <c r="E85" s="14"/>
    </row>
    <row r="86" spans="1:5" ht="18.75">
      <c r="A86" s="115" t="s">
        <v>172</v>
      </c>
      <c r="B86" s="9" t="s">
        <v>33</v>
      </c>
      <c r="C86" s="172">
        <v>0</v>
      </c>
      <c r="D86" s="172">
        <v>0</v>
      </c>
      <c r="E86" s="14"/>
    </row>
    <row r="87" spans="1:5" ht="18.75">
      <c r="A87" s="115" t="s">
        <v>173</v>
      </c>
      <c r="B87" s="9" t="s">
        <v>33</v>
      </c>
      <c r="C87" s="172">
        <v>0</v>
      </c>
      <c r="D87" s="172">
        <v>0</v>
      </c>
      <c r="E87" s="14"/>
    </row>
    <row r="88" spans="1:5" ht="18.75">
      <c r="A88" s="115" t="s">
        <v>46</v>
      </c>
      <c r="B88" s="9" t="s">
        <v>33</v>
      </c>
      <c r="C88" s="172">
        <v>0</v>
      </c>
      <c r="D88" s="172">
        <v>0</v>
      </c>
      <c r="E88" s="14"/>
    </row>
    <row r="89" spans="1:5" ht="56.25">
      <c r="A89" s="35" t="s">
        <v>256</v>
      </c>
      <c r="B89" s="7" t="s">
        <v>33</v>
      </c>
      <c r="C89" s="118">
        <v>0</v>
      </c>
      <c r="D89" s="118">
        <v>0</v>
      </c>
      <c r="E89" s="14"/>
    </row>
    <row r="90" spans="1:5" ht="18.75">
      <c r="A90" s="115" t="s">
        <v>174</v>
      </c>
      <c r="B90" s="7" t="s">
        <v>33</v>
      </c>
      <c r="C90" s="118">
        <v>0</v>
      </c>
      <c r="D90" s="118">
        <v>0</v>
      </c>
      <c r="E90" s="14"/>
    </row>
    <row r="91" spans="1:5" ht="18.75">
      <c r="A91" s="117" t="s">
        <v>204</v>
      </c>
      <c r="B91" s="16"/>
      <c r="C91" s="171"/>
      <c r="D91" s="171"/>
      <c r="E91" s="36"/>
    </row>
    <row r="92" spans="1:5" ht="75">
      <c r="A92" s="108" t="s">
        <v>205</v>
      </c>
      <c r="B92" s="31" t="s">
        <v>33</v>
      </c>
      <c r="C92" s="171">
        <v>0</v>
      </c>
      <c r="D92" s="171">
        <v>0</v>
      </c>
      <c r="E92" s="36"/>
    </row>
    <row r="93" spans="1:5" ht="18.75">
      <c r="A93" s="538" t="s">
        <v>88</v>
      </c>
      <c r="B93" s="539"/>
      <c r="C93" s="539"/>
      <c r="D93" s="539"/>
      <c r="E93" s="540"/>
    </row>
    <row r="94" spans="1:5" ht="19.5">
      <c r="A94" s="13" t="s">
        <v>91</v>
      </c>
      <c r="B94" s="9" t="s">
        <v>90</v>
      </c>
      <c r="C94" s="196">
        <v>4.32</v>
      </c>
      <c r="D94" s="504">
        <f>D96+D97+D98+D99+D100+D101+D102+D103+D104+D105+D106+D107+D108</f>
        <v>4.99</v>
      </c>
      <c r="E94" s="197">
        <f>C94/D94*100</f>
        <v>86.57314629258516</v>
      </c>
    </row>
    <row r="95" spans="1:5" ht="19.5">
      <c r="A95" s="3" t="s">
        <v>92</v>
      </c>
      <c r="B95" s="39"/>
      <c r="C95" s="198"/>
      <c r="D95" s="198"/>
      <c r="E95" s="197"/>
    </row>
    <row r="96" spans="1:5" ht="18.75">
      <c r="A96" s="100" t="s">
        <v>162</v>
      </c>
      <c r="B96" s="7" t="s">
        <v>90</v>
      </c>
      <c r="C96" s="196">
        <v>0.8</v>
      </c>
      <c r="D96" s="196">
        <v>0.8</v>
      </c>
      <c r="E96" s="197">
        <f aca="true" t="shared" si="1" ref="E96:E148">C96/D96*100</f>
        <v>100</v>
      </c>
    </row>
    <row r="97" spans="1:5" ht="18.75">
      <c r="A97" s="8" t="s">
        <v>159</v>
      </c>
      <c r="B97" s="7" t="s">
        <v>90</v>
      </c>
      <c r="C97" s="199">
        <v>0.06</v>
      </c>
      <c r="D97" s="199">
        <v>0.07</v>
      </c>
      <c r="E97" s="197">
        <f t="shared" si="1"/>
        <v>85.7142857142857</v>
      </c>
    </row>
    <row r="98" spans="1:5" ht="18.75">
      <c r="A98" s="12" t="s">
        <v>171</v>
      </c>
      <c r="B98" s="9" t="s">
        <v>90</v>
      </c>
      <c r="C98" s="200">
        <v>0</v>
      </c>
      <c r="D98" s="200">
        <v>0.33</v>
      </c>
      <c r="E98" s="442">
        <v>0</v>
      </c>
    </row>
    <row r="99" spans="1:5" ht="18.75">
      <c r="A99" s="12" t="s">
        <v>172</v>
      </c>
      <c r="B99" s="9" t="s">
        <v>90</v>
      </c>
      <c r="C99" s="200">
        <v>0</v>
      </c>
      <c r="D99" s="200">
        <v>0.009</v>
      </c>
      <c r="E99" s="442">
        <v>0</v>
      </c>
    </row>
    <row r="100" spans="1:5" ht="18.75">
      <c r="A100" s="12" t="s">
        <v>173</v>
      </c>
      <c r="B100" s="9" t="s">
        <v>90</v>
      </c>
      <c r="C100" s="494">
        <v>0.061</v>
      </c>
      <c r="D100" s="212">
        <v>0.058</v>
      </c>
      <c r="E100" s="197">
        <f t="shared" si="1"/>
        <v>105.17241379310344</v>
      </c>
    </row>
    <row r="101" spans="1:5" ht="18.75">
      <c r="A101" s="12" t="s">
        <v>46</v>
      </c>
      <c r="B101" s="9" t="s">
        <v>90</v>
      </c>
      <c r="C101" s="200">
        <v>0</v>
      </c>
      <c r="D101" s="200">
        <v>0</v>
      </c>
      <c r="E101" s="442">
        <v>0</v>
      </c>
    </row>
    <row r="102" spans="1:5" ht="56.25">
      <c r="A102" s="35" t="s">
        <v>256</v>
      </c>
      <c r="B102" s="9" t="s">
        <v>70</v>
      </c>
      <c r="C102" s="198">
        <v>0.082</v>
      </c>
      <c r="D102" s="198">
        <v>0.11</v>
      </c>
      <c r="E102" s="197">
        <f t="shared" si="1"/>
        <v>74.54545454545455</v>
      </c>
    </row>
    <row r="103" spans="1:5" ht="18.75">
      <c r="A103" s="12" t="s">
        <v>174</v>
      </c>
      <c r="B103" s="9" t="s">
        <v>90</v>
      </c>
      <c r="C103" s="198">
        <v>0.028</v>
      </c>
      <c r="D103" s="505">
        <v>0.06</v>
      </c>
      <c r="E103" s="197">
        <f t="shared" si="1"/>
        <v>46.666666666666664</v>
      </c>
    </row>
    <row r="104" spans="1:5" ht="37.5">
      <c r="A104" s="35" t="s">
        <v>170</v>
      </c>
      <c r="B104" s="9" t="s">
        <v>90</v>
      </c>
      <c r="C104" s="198">
        <v>0.64</v>
      </c>
      <c r="D104" s="201">
        <v>0.9</v>
      </c>
      <c r="E104" s="197">
        <f t="shared" si="1"/>
        <v>71.11111111111111</v>
      </c>
    </row>
    <row r="105" spans="1:5" ht="18.75">
      <c r="A105" s="12" t="s">
        <v>175</v>
      </c>
      <c r="B105" s="39"/>
      <c r="C105" s="198">
        <v>1.57</v>
      </c>
      <c r="D105" s="198">
        <v>1.64</v>
      </c>
      <c r="E105" s="197">
        <f t="shared" si="1"/>
        <v>95.73170731707317</v>
      </c>
    </row>
    <row r="106" spans="1:5" ht="18.75">
      <c r="A106" s="12" t="s">
        <v>176</v>
      </c>
      <c r="B106" s="39"/>
      <c r="C106" s="198">
        <v>0.81</v>
      </c>
      <c r="D106" s="198">
        <v>0.69</v>
      </c>
      <c r="E106" s="197">
        <f t="shared" si="1"/>
        <v>117.3913043478261</v>
      </c>
    </row>
    <row r="107" spans="1:5" ht="37.5">
      <c r="A107" s="8" t="s">
        <v>177</v>
      </c>
      <c r="B107" s="39"/>
      <c r="C107" s="213">
        <v>0.277</v>
      </c>
      <c r="D107" s="213">
        <v>0.043</v>
      </c>
      <c r="E107" s="497">
        <f t="shared" si="1"/>
        <v>644.186046511628</v>
      </c>
    </row>
    <row r="108" spans="1:5" ht="18.75">
      <c r="A108" s="12" t="s">
        <v>179</v>
      </c>
      <c r="B108" s="7" t="s">
        <v>90</v>
      </c>
      <c r="C108" s="213">
        <v>0.032</v>
      </c>
      <c r="D108" s="213">
        <v>0.28</v>
      </c>
      <c r="E108" s="197">
        <f t="shared" si="1"/>
        <v>11.428571428571429</v>
      </c>
    </row>
    <row r="109" spans="1:5" ht="75">
      <c r="A109" s="75" t="s">
        <v>198</v>
      </c>
      <c r="B109" s="7" t="s">
        <v>90</v>
      </c>
      <c r="C109" s="198">
        <v>0.849</v>
      </c>
      <c r="D109" s="198">
        <v>1.04</v>
      </c>
      <c r="E109" s="197">
        <f t="shared" si="1"/>
        <v>81.63461538461539</v>
      </c>
    </row>
    <row r="110" spans="1:5" ht="18.75">
      <c r="A110" s="76" t="s">
        <v>178</v>
      </c>
      <c r="B110" s="39"/>
      <c r="C110" s="123"/>
      <c r="D110" s="123"/>
      <c r="E110" s="197"/>
    </row>
    <row r="111" spans="1:5" ht="18.75">
      <c r="A111" s="77" t="s">
        <v>175</v>
      </c>
      <c r="B111" s="9" t="s">
        <v>90</v>
      </c>
      <c r="C111" s="201">
        <v>0.42</v>
      </c>
      <c r="D111" s="201">
        <v>0.4</v>
      </c>
      <c r="E111" s="197">
        <f t="shared" si="1"/>
        <v>104.99999999999999</v>
      </c>
    </row>
    <row r="112" spans="1:5" ht="18.75">
      <c r="A112" s="78" t="s">
        <v>180</v>
      </c>
      <c r="B112" s="7" t="s">
        <v>70</v>
      </c>
      <c r="C112" s="198">
        <v>0.34</v>
      </c>
      <c r="D112" s="198">
        <v>0.35</v>
      </c>
      <c r="E112" s="197">
        <f t="shared" si="1"/>
        <v>97.14285714285715</v>
      </c>
    </row>
    <row r="113" spans="1:5" ht="18.75">
      <c r="A113" s="78" t="s">
        <v>181</v>
      </c>
      <c r="B113" s="9" t="s">
        <v>90</v>
      </c>
      <c r="C113" s="198">
        <v>0.09</v>
      </c>
      <c r="D113" s="198">
        <v>0.12</v>
      </c>
      <c r="E113" s="197">
        <f t="shared" si="1"/>
        <v>75</v>
      </c>
    </row>
    <row r="114" spans="1:5" ht="18.75">
      <c r="A114" s="78" t="s">
        <v>182</v>
      </c>
      <c r="B114" s="9" t="s">
        <v>90</v>
      </c>
      <c r="C114" s="198">
        <v>0</v>
      </c>
      <c r="D114" s="198">
        <v>0</v>
      </c>
      <c r="E114" s="442">
        <v>0</v>
      </c>
    </row>
    <row r="115" spans="1:5" ht="18.75">
      <c r="A115" s="78" t="s">
        <v>183</v>
      </c>
      <c r="B115" s="9" t="s">
        <v>90</v>
      </c>
      <c r="C115" s="198">
        <v>0</v>
      </c>
      <c r="D115" s="198">
        <v>0</v>
      </c>
      <c r="E115" s="442">
        <v>0</v>
      </c>
    </row>
    <row r="116" spans="1:5" ht="18.75">
      <c r="A116" s="12" t="s">
        <v>184</v>
      </c>
      <c r="B116" s="7" t="s">
        <v>70</v>
      </c>
      <c r="C116" s="198"/>
      <c r="D116" s="198">
        <v>0.16</v>
      </c>
      <c r="E116" s="197">
        <f t="shared" si="1"/>
        <v>0</v>
      </c>
    </row>
    <row r="117" spans="1:5" ht="39">
      <c r="A117" s="114" t="s">
        <v>93</v>
      </c>
      <c r="B117" s="7" t="s">
        <v>33</v>
      </c>
      <c r="C117" s="202">
        <v>2.3</v>
      </c>
      <c r="D117" s="196">
        <v>2.9</v>
      </c>
      <c r="E117" s="197">
        <f t="shared" si="1"/>
        <v>79.31034482758619</v>
      </c>
    </row>
    <row r="118" spans="1:5" ht="19.5">
      <c r="A118" s="503" t="s">
        <v>94</v>
      </c>
      <c r="B118" s="9" t="s">
        <v>37</v>
      </c>
      <c r="C118" s="455">
        <v>4016.7</v>
      </c>
      <c r="D118" s="455">
        <v>3708.8</v>
      </c>
      <c r="E118" s="197">
        <f t="shared" si="1"/>
        <v>108.30187661777393</v>
      </c>
    </row>
    <row r="119" spans="1:5" ht="39">
      <c r="A119" s="13" t="s">
        <v>95</v>
      </c>
      <c r="B119" s="9" t="s">
        <v>37</v>
      </c>
      <c r="C119" s="203">
        <v>9939.1</v>
      </c>
      <c r="D119" s="203">
        <v>9282.6</v>
      </c>
      <c r="E119" s="197">
        <f t="shared" si="1"/>
        <v>107.07237196475126</v>
      </c>
    </row>
    <row r="120" spans="1:5" ht="19.5">
      <c r="A120" s="3" t="s">
        <v>92</v>
      </c>
      <c r="B120" s="39"/>
      <c r="C120" s="40"/>
      <c r="D120" s="40"/>
      <c r="E120" s="197"/>
    </row>
    <row r="121" spans="1:5" ht="18.75">
      <c r="A121" s="100" t="s">
        <v>162</v>
      </c>
      <c r="B121" s="7" t="s">
        <v>37</v>
      </c>
      <c r="C121" s="202">
        <v>4135.9</v>
      </c>
      <c r="D121" s="202">
        <v>4699.6</v>
      </c>
      <c r="E121" s="197">
        <f t="shared" si="1"/>
        <v>88.00536215848156</v>
      </c>
    </row>
    <row r="122" spans="1:5" ht="18.75">
      <c r="A122" s="8" t="s">
        <v>159</v>
      </c>
      <c r="B122" s="7" t="s">
        <v>37</v>
      </c>
      <c r="C122" s="202">
        <v>9024.6</v>
      </c>
      <c r="D122" s="196">
        <v>9402.8</v>
      </c>
      <c r="E122" s="197">
        <f t="shared" si="1"/>
        <v>95.97779384864084</v>
      </c>
    </row>
    <row r="123" spans="1:5" ht="18.75">
      <c r="A123" s="12" t="s">
        <v>171</v>
      </c>
      <c r="B123" s="9" t="s">
        <v>37</v>
      </c>
      <c r="C123" s="203">
        <v>0</v>
      </c>
      <c r="D123" s="203">
        <v>0</v>
      </c>
      <c r="E123" s="442">
        <v>0</v>
      </c>
    </row>
    <row r="124" spans="1:5" ht="18.75">
      <c r="A124" s="12" t="s">
        <v>172</v>
      </c>
      <c r="B124" s="9" t="s">
        <v>37</v>
      </c>
      <c r="C124" s="197">
        <v>0</v>
      </c>
      <c r="D124" s="197">
        <v>0</v>
      </c>
      <c r="E124" s="442">
        <v>0</v>
      </c>
    </row>
    <row r="125" spans="1:5" ht="18.75">
      <c r="A125" s="12" t="s">
        <v>173</v>
      </c>
      <c r="B125" s="9" t="s">
        <v>37</v>
      </c>
      <c r="C125" s="197">
        <v>10778.7</v>
      </c>
      <c r="D125" s="197">
        <v>9243.3</v>
      </c>
      <c r="E125" s="442">
        <f t="shared" si="1"/>
        <v>116.61095063451366</v>
      </c>
    </row>
    <row r="126" spans="1:5" ht="18.75">
      <c r="A126" s="12" t="s">
        <v>46</v>
      </c>
      <c r="B126" s="9" t="s">
        <v>37</v>
      </c>
      <c r="C126" s="203">
        <v>0</v>
      </c>
      <c r="D126" s="203">
        <v>0</v>
      </c>
      <c r="E126" s="442">
        <v>0</v>
      </c>
    </row>
    <row r="127" spans="1:5" ht="56.25">
      <c r="A127" s="35" t="s">
        <v>256</v>
      </c>
      <c r="B127" s="9" t="s">
        <v>37</v>
      </c>
      <c r="C127" s="200">
        <v>7769.8</v>
      </c>
      <c r="D127" s="200">
        <v>7491.8</v>
      </c>
      <c r="E127" s="197">
        <f t="shared" si="1"/>
        <v>103.71072372460557</v>
      </c>
    </row>
    <row r="128" spans="1:5" ht="18.75">
      <c r="A128" s="12" t="s">
        <v>174</v>
      </c>
      <c r="B128" s="9" t="s">
        <v>37</v>
      </c>
      <c r="C128" s="197">
        <v>8218.8</v>
      </c>
      <c r="D128" s="197">
        <v>6068.5</v>
      </c>
      <c r="E128" s="197">
        <f t="shared" si="1"/>
        <v>135.43379747878387</v>
      </c>
    </row>
    <row r="129" spans="1:5" ht="37.5">
      <c r="A129" s="35" t="s">
        <v>170</v>
      </c>
      <c r="B129" s="9" t="s">
        <v>37</v>
      </c>
      <c r="C129" s="197">
        <v>29167</v>
      </c>
      <c r="D129" s="207">
        <v>16759.9</v>
      </c>
      <c r="E129" s="197">
        <f t="shared" si="1"/>
        <v>174.02848465682968</v>
      </c>
    </row>
    <row r="130" spans="1:5" ht="18.75">
      <c r="A130" s="12" t="s">
        <v>175</v>
      </c>
      <c r="B130" s="9" t="s">
        <v>37</v>
      </c>
      <c r="C130" s="197">
        <v>7506</v>
      </c>
      <c r="D130" s="203">
        <v>7806.8</v>
      </c>
      <c r="E130" s="197">
        <f t="shared" si="1"/>
        <v>96.14694881385458</v>
      </c>
    </row>
    <row r="131" spans="1:5" ht="18.75">
      <c r="A131" s="12" t="s">
        <v>176</v>
      </c>
      <c r="B131" s="9" t="s">
        <v>37</v>
      </c>
      <c r="C131" s="197">
        <v>10964</v>
      </c>
      <c r="D131" s="203">
        <v>10466.5</v>
      </c>
      <c r="E131" s="197">
        <f t="shared" si="1"/>
        <v>104.75326040223571</v>
      </c>
    </row>
    <row r="132" spans="1:5" ht="37.5">
      <c r="A132" s="8" t="s">
        <v>177</v>
      </c>
      <c r="B132" s="9" t="s">
        <v>37</v>
      </c>
      <c r="C132" s="197">
        <v>6090.7</v>
      </c>
      <c r="D132" s="197">
        <v>7700.3</v>
      </c>
      <c r="E132" s="197">
        <f t="shared" si="1"/>
        <v>79.09691830188433</v>
      </c>
    </row>
    <row r="133" spans="1:5" ht="18.75">
      <c r="A133" s="12" t="s">
        <v>179</v>
      </c>
      <c r="B133" s="9" t="s">
        <v>37</v>
      </c>
      <c r="C133" s="203">
        <v>23695.3</v>
      </c>
      <c r="D133" s="203">
        <v>7680.7</v>
      </c>
      <c r="E133" s="197">
        <f t="shared" si="1"/>
        <v>308.5044331896832</v>
      </c>
    </row>
    <row r="134" spans="1:5" ht="75">
      <c r="A134" s="75" t="s">
        <v>198</v>
      </c>
      <c r="B134" s="9" t="s">
        <v>37</v>
      </c>
      <c r="C134" s="197">
        <v>7413.6</v>
      </c>
      <c r="D134" s="197">
        <v>8910</v>
      </c>
      <c r="E134" s="197">
        <f t="shared" si="1"/>
        <v>83.20538720538721</v>
      </c>
    </row>
    <row r="135" spans="1:5" ht="18.75">
      <c r="A135" s="76" t="s">
        <v>178</v>
      </c>
      <c r="B135" s="9"/>
      <c r="C135" s="118"/>
      <c r="D135" s="118"/>
      <c r="E135" s="197"/>
    </row>
    <row r="136" spans="1:5" ht="18.75">
      <c r="A136" s="77" t="s">
        <v>175</v>
      </c>
      <c r="B136" s="9" t="s">
        <v>37</v>
      </c>
      <c r="C136" s="197">
        <v>5893</v>
      </c>
      <c r="D136" s="203">
        <v>5477.5</v>
      </c>
      <c r="E136" s="197">
        <f t="shared" si="1"/>
        <v>107.5855773619352</v>
      </c>
    </row>
    <row r="137" spans="1:5" ht="18.75">
      <c r="A137" s="78" t="s">
        <v>180</v>
      </c>
      <c r="B137" s="9" t="s">
        <v>37</v>
      </c>
      <c r="C137" s="197">
        <v>9370</v>
      </c>
      <c r="D137" s="197">
        <v>9163</v>
      </c>
      <c r="E137" s="197">
        <f t="shared" si="1"/>
        <v>102.25908545236275</v>
      </c>
    </row>
    <row r="138" spans="1:5" ht="18.75">
      <c r="A138" s="78" t="s">
        <v>181</v>
      </c>
      <c r="B138" s="9" t="s">
        <v>37</v>
      </c>
      <c r="C138" s="197">
        <v>7050</v>
      </c>
      <c r="D138" s="203">
        <v>7904.7</v>
      </c>
      <c r="E138" s="197">
        <f t="shared" si="1"/>
        <v>89.18744544384987</v>
      </c>
    </row>
    <row r="139" spans="1:5" ht="18.75">
      <c r="A139" s="78" t="s">
        <v>182</v>
      </c>
      <c r="B139" s="9" t="s">
        <v>37</v>
      </c>
      <c r="C139" s="203">
        <v>0</v>
      </c>
      <c r="D139" s="203">
        <v>0</v>
      </c>
      <c r="E139" s="442">
        <v>0</v>
      </c>
    </row>
    <row r="140" spans="1:5" ht="18.75">
      <c r="A140" s="78" t="s">
        <v>183</v>
      </c>
      <c r="B140" s="9" t="s">
        <v>37</v>
      </c>
      <c r="C140" s="203">
        <v>0</v>
      </c>
      <c r="D140" s="203">
        <v>0</v>
      </c>
      <c r="E140" s="197">
        <v>0</v>
      </c>
    </row>
    <row r="141" spans="1:5" ht="18.75">
      <c r="A141" s="12" t="s">
        <v>184</v>
      </c>
      <c r="B141" s="9" t="s">
        <v>37</v>
      </c>
      <c r="C141" s="197">
        <v>19070.3</v>
      </c>
      <c r="D141" s="207">
        <v>16245.1</v>
      </c>
      <c r="E141" s="197">
        <f t="shared" si="1"/>
        <v>117.39109023644052</v>
      </c>
    </row>
    <row r="142" spans="1:5" ht="19.5">
      <c r="A142" s="38" t="s">
        <v>96</v>
      </c>
      <c r="B142" s="9" t="s">
        <v>27</v>
      </c>
      <c r="C142" s="197">
        <v>1.7</v>
      </c>
      <c r="D142" s="203">
        <v>1.7</v>
      </c>
      <c r="E142" s="197">
        <f t="shared" si="1"/>
        <v>100</v>
      </c>
    </row>
    <row r="143" spans="1:5" ht="19.5">
      <c r="A143" s="41" t="s">
        <v>97</v>
      </c>
      <c r="B143" s="9" t="s">
        <v>27</v>
      </c>
      <c r="C143" s="214">
        <v>386.2</v>
      </c>
      <c r="D143" s="214">
        <v>392.7</v>
      </c>
      <c r="E143" s="197">
        <f t="shared" si="1"/>
        <v>98.34479246243953</v>
      </c>
    </row>
    <row r="144" spans="1:5" ht="39">
      <c r="A144" s="15" t="s">
        <v>208</v>
      </c>
      <c r="B144" s="9" t="s">
        <v>37</v>
      </c>
      <c r="C144" s="449">
        <v>5532</v>
      </c>
      <c r="D144" s="449">
        <v>5186.5</v>
      </c>
      <c r="E144" s="197">
        <f t="shared" si="1"/>
        <v>106.66152511327485</v>
      </c>
    </row>
    <row r="145" spans="1:5" ht="58.5">
      <c r="A145" s="503" t="s">
        <v>98</v>
      </c>
      <c r="B145" s="9" t="s">
        <v>99</v>
      </c>
      <c r="C145" s="212">
        <v>0.73</v>
      </c>
      <c r="D145" s="212">
        <v>0.71</v>
      </c>
      <c r="E145" s="197">
        <f t="shared" si="1"/>
        <v>102.8169014084507</v>
      </c>
    </row>
    <row r="146" spans="1:5" ht="39">
      <c r="A146" s="13" t="s">
        <v>100</v>
      </c>
      <c r="B146" s="9" t="s">
        <v>70</v>
      </c>
      <c r="C146" s="203">
        <v>7.6</v>
      </c>
      <c r="D146" s="203">
        <v>8.3</v>
      </c>
      <c r="E146" s="197">
        <f t="shared" si="1"/>
        <v>91.56626506024095</v>
      </c>
    </row>
    <row r="147" spans="1:5" ht="39">
      <c r="A147" s="13" t="s">
        <v>101</v>
      </c>
      <c r="B147" s="9" t="s">
        <v>33</v>
      </c>
      <c r="C147" s="203">
        <v>30.1</v>
      </c>
      <c r="D147" s="203">
        <v>32.2</v>
      </c>
      <c r="E147" s="197">
        <f t="shared" si="1"/>
        <v>93.4782608695652</v>
      </c>
    </row>
    <row r="148" spans="1:5" ht="19.5">
      <c r="A148" s="13" t="s">
        <v>102</v>
      </c>
      <c r="B148" s="31" t="s">
        <v>104</v>
      </c>
      <c r="C148" s="442">
        <v>0</v>
      </c>
      <c r="D148" s="197">
        <v>0</v>
      </c>
      <c r="E148" s="442" t="e">
        <f t="shared" si="1"/>
        <v>#DIV/0!</v>
      </c>
    </row>
    <row r="149" spans="1:5" ht="18.75">
      <c r="A149" s="42" t="s">
        <v>103</v>
      </c>
      <c r="B149" s="31" t="s">
        <v>104</v>
      </c>
      <c r="C149" s="204">
        <v>0</v>
      </c>
      <c r="D149" s="204">
        <v>0</v>
      </c>
      <c r="E149" s="442">
        <v>0</v>
      </c>
    </row>
    <row r="150" spans="1:5" ht="18.75">
      <c r="A150" s="79"/>
      <c r="B150" s="80"/>
      <c r="C150" s="81"/>
      <c r="D150" s="81"/>
      <c r="E150" s="82"/>
    </row>
    <row r="151" spans="1:5" ht="18.75">
      <c r="A151" s="528" t="s">
        <v>105</v>
      </c>
      <c r="B151" s="528"/>
      <c r="C151" s="528"/>
      <c r="D151" s="528"/>
      <c r="E151" s="528"/>
    </row>
    <row r="152" spans="1:5" ht="60" customHeight="1">
      <c r="A152" s="528" t="s">
        <v>106</v>
      </c>
      <c r="B152" s="528"/>
      <c r="C152" s="528"/>
      <c r="D152" s="528"/>
      <c r="E152" s="528"/>
    </row>
    <row r="153" spans="1:5" ht="58.5" customHeight="1">
      <c r="A153" s="550" t="s">
        <v>206</v>
      </c>
      <c r="B153" s="550"/>
      <c r="C153" s="550"/>
      <c r="D153" s="550"/>
      <c r="E153" s="550"/>
    </row>
    <row r="154" spans="1:5" ht="44.25" customHeight="1">
      <c r="A154" s="551" t="s">
        <v>207</v>
      </c>
      <c r="B154" s="551"/>
      <c r="C154" s="551"/>
      <c r="D154" s="551"/>
      <c r="E154" s="551"/>
    </row>
    <row r="155" spans="1:5" ht="15.75">
      <c r="A155" s="43"/>
      <c r="B155" s="44"/>
      <c r="C155" s="45"/>
      <c r="D155" s="45"/>
      <c r="E155" s="46"/>
    </row>
  </sheetData>
  <mergeCells count="13">
    <mergeCell ref="A153:E153"/>
    <mergeCell ref="A154:E154"/>
    <mergeCell ref="A74:E74"/>
    <mergeCell ref="A93:E93"/>
    <mergeCell ref="A151:E151"/>
    <mergeCell ref="A152:E152"/>
    <mergeCell ref="A6:E6"/>
    <mergeCell ref="A26:E26"/>
    <mergeCell ref="A57:E57"/>
    <mergeCell ref="D1:E1"/>
    <mergeCell ref="D2:E2"/>
    <mergeCell ref="A3:E3"/>
    <mergeCell ref="A4:E4"/>
  </mergeCells>
  <printOptions/>
  <pageMargins left="0.75" right="0.75" top="1" bottom="1" header="0.5" footer="0.5"/>
  <pageSetup fitToHeight="4" horizontalDpi="300" verticalDpi="300" orientation="portrait" paperSize="9" scale="58" r:id="rId1"/>
  <rowBreaks count="3" manualBreakCount="3">
    <brk id="36" max="255" man="1"/>
    <brk id="87" max="4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7"/>
  <sheetViews>
    <sheetView view="pageBreakPreview" zoomScale="75" zoomScaleNormal="75" zoomScaleSheetLayoutView="75" workbookViewId="0" topLeftCell="A4">
      <selection activeCell="H43" sqref="H43"/>
    </sheetView>
  </sheetViews>
  <sheetFormatPr defaultColWidth="9.00390625" defaultRowHeight="12.75"/>
  <cols>
    <col min="1" max="1" width="3.125" style="0" customWidth="1"/>
    <col min="2" max="2" width="3.25390625" style="0" customWidth="1"/>
    <col min="4" max="4" width="29.375" style="0" customWidth="1"/>
    <col min="5" max="5" width="12.00390625" style="0" customWidth="1"/>
    <col min="6" max="6" width="11.00390625" style="0" customWidth="1"/>
    <col min="7" max="7" width="12.75390625" style="0" customWidth="1"/>
    <col min="8" max="8" width="10.75390625" style="0" customWidth="1"/>
    <col min="9" max="9" width="15.00390625" style="0" customWidth="1"/>
    <col min="10" max="10" width="11.375" style="0" customWidth="1"/>
    <col min="11" max="11" width="11.125" style="0" customWidth="1"/>
  </cols>
  <sheetData>
    <row r="1" spans="6:11" ht="15.75">
      <c r="F1" s="534" t="s">
        <v>107</v>
      </c>
      <c r="G1" s="534"/>
      <c r="H1" s="534"/>
      <c r="I1" s="534"/>
      <c r="J1" s="534"/>
      <c r="K1" s="534"/>
    </row>
    <row r="3" spans="1:22" ht="18.75">
      <c r="A3" s="535" t="s">
        <v>189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30" customHeight="1">
      <c r="A4" s="536" t="s">
        <v>307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2.75">
      <c r="A5" s="51"/>
      <c r="B5" s="51"/>
      <c r="C5" s="51"/>
      <c r="D5" s="51"/>
      <c r="E5" s="51"/>
      <c r="F5" s="51"/>
      <c r="G5" s="51"/>
      <c r="H5" s="52"/>
      <c r="I5" s="51"/>
      <c r="J5" s="537" t="s">
        <v>190</v>
      </c>
      <c r="K5" s="537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85.5" customHeight="1">
      <c r="A6" s="522"/>
      <c r="B6" s="522"/>
      <c r="C6" s="522"/>
      <c r="D6" s="522"/>
      <c r="E6" s="53" t="s">
        <v>108</v>
      </c>
      <c r="F6" s="53" t="s">
        <v>109</v>
      </c>
      <c r="G6" s="53" t="s">
        <v>110</v>
      </c>
      <c r="H6" s="54" t="s">
        <v>111</v>
      </c>
      <c r="I6" s="53" t="s">
        <v>112</v>
      </c>
      <c r="J6" s="53" t="s">
        <v>97</v>
      </c>
      <c r="K6" s="53" t="s">
        <v>96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2.75">
      <c r="A7" s="523" t="s">
        <v>113</v>
      </c>
      <c r="B7" s="524"/>
      <c r="C7" s="524"/>
      <c r="D7" s="525"/>
      <c r="E7" s="215">
        <f aca="true" t="shared" si="0" ref="E7:K7">E9+E10+E11</f>
        <v>1463.8000000000002</v>
      </c>
      <c r="F7" s="215">
        <f t="shared" si="0"/>
        <v>1463.8000000000002</v>
      </c>
      <c r="G7" s="215">
        <f t="shared" si="0"/>
        <v>23.8</v>
      </c>
      <c r="H7" s="219">
        <f t="shared" si="0"/>
        <v>0.7</v>
      </c>
      <c r="I7" s="125">
        <f t="shared" si="0"/>
        <v>302</v>
      </c>
      <c r="J7" s="219">
        <f t="shared" si="0"/>
        <v>65.5</v>
      </c>
      <c r="K7" s="452">
        <f t="shared" si="0"/>
        <v>1.3</v>
      </c>
      <c r="L7" s="51"/>
      <c r="M7" s="51"/>
      <c r="N7" s="181"/>
      <c r="O7" s="51"/>
      <c r="P7" s="51"/>
      <c r="Q7" s="51"/>
      <c r="R7" s="51"/>
      <c r="S7" s="51"/>
      <c r="T7" s="51"/>
      <c r="U7" s="51"/>
      <c r="V7" s="51"/>
    </row>
    <row r="8" spans="1:22" ht="12.75">
      <c r="A8" s="56"/>
      <c r="B8" s="526" t="s">
        <v>114</v>
      </c>
      <c r="C8" s="526"/>
      <c r="D8" s="527"/>
      <c r="E8" s="184"/>
      <c r="F8" s="185"/>
      <c r="G8" s="184"/>
      <c r="H8" s="186"/>
      <c r="I8" s="186"/>
      <c r="J8" s="186"/>
      <c r="K8" s="186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ht="11.25" customHeight="1">
      <c r="A9" s="55">
        <v>1</v>
      </c>
      <c r="B9" s="558" t="s">
        <v>218</v>
      </c>
      <c r="C9" s="558"/>
      <c r="D9" s="559"/>
      <c r="E9" s="185">
        <v>24.5</v>
      </c>
      <c r="F9" s="185">
        <v>24.5</v>
      </c>
      <c r="G9" s="185">
        <v>23.8</v>
      </c>
      <c r="H9" s="186">
        <v>0.7</v>
      </c>
      <c r="I9" s="186">
        <v>79</v>
      </c>
      <c r="J9" s="434">
        <v>18.3</v>
      </c>
      <c r="K9" s="186">
        <v>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27" customHeight="1">
      <c r="A10" s="55">
        <v>2</v>
      </c>
      <c r="B10" s="532" t="s">
        <v>219</v>
      </c>
      <c r="C10" s="532"/>
      <c r="D10" s="533"/>
      <c r="E10" s="216">
        <v>680.2</v>
      </c>
      <c r="F10" s="216">
        <v>680.2</v>
      </c>
      <c r="G10" s="216">
        <v>0</v>
      </c>
      <c r="H10" s="187">
        <v>0</v>
      </c>
      <c r="I10" s="187">
        <v>143</v>
      </c>
      <c r="J10" s="481">
        <v>29.8</v>
      </c>
      <c r="K10" s="187">
        <v>0.8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8" customHeight="1">
      <c r="A11" s="59">
        <v>3</v>
      </c>
      <c r="B11" s="560" t="s">
        <v>220</v>
      </c>
      <c r="C11" s="560"/>
      <c r="D11" s="561"/>
      <c r="E11" s="482">
        <v>759.1</v>
      </c>
      <c r="F11" s="482">
        <v>759.1</v>
      </c>
      <c r="G11" s="217">
        <v>0</v>
      </c>
      <c r="H11" s="220">
        <v>0</v>
      </c>
      <c r="I11" s="188">
        <v>80</v>
      </c>
      <c r="J11" s="220">
        <v>17.4</v>
      </c>
      <c r="K11" s="220">
        <v>0.5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12.75">
      <c r="A12" s="555" t="s">
        <v>115</v>
      </c>
      <c r="B12" s="556"/>
      <c r="C12" s="556"/>
      <c r="D12" s="557"/>
      <c r="E12" s="439">
        <f aca="true" t="shared" si="1" ref="E12:K12">E15+E36+E39</f>
        <v>15.000000000000002</v>
      </c>
      <c r="F12" s="439">
        <f t="shared" si="1"/>
        <v>15.000000000000002</v>
      </c>
      <c r="G12" s="218">
        <f t="shared" si="1"/>
        <v>5.5</v>
      </c>
      <c r="H12" s="453">
        <f t="shared" si="1"/>
        <v>-1.8</v>
      </c>
      <c r="I12" s="182">
        <f t="shared" si="1"/>
        <v>9</v>
      </c>
      <c r="J12" s="453">
        <f t="shared" si="1"/>
        <v>0.6</v>
      </c>
      <c r="K12" s="183">
        <f t="shared" si="1"/>
        <v>0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2.75">
      <c r="A13" s="55"/>
      <c r="B13" s="526" t="s">
        <v>116</v>
      </c>
      <c r="C13" s="526"/>
      <c r="D13" s="527"/>
      <c r="E13" s="134"/>
      <c r="F13" s="134"/>
      <c r="G13" s="134"/>
      <c r="H13" s="135"/>
      <c r="I13" s="136"/>
      <c r="J13" s="136"/>
      <c r="K13" s="136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27" customHeight="1">
      <c r="A14" s="565" t="s">
        <v>209</v>
      </c>
      <c r="B14" s="566"/>
      <c r="C14" s="566"/>
      <c r="D14" s="567"/>
      <c r="E14" s="134"/>
      <c r="F14" s="134"/>
      <c r="G14" s="134"/>
      <c r="H14" s="135"/>
      <c r="I14" s="136"/>
      <c r="J14" s="136"/>
      <c r="K14" s="136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2.75">
      <c r="A15" s="55"/>
      <c r="B15" s="526" t="s">
        <v>114</v>
      </c>
      <c r="C15" s="526"/>
      <c r="D15" s="527"/>
      <c r="E15" s="438">
        <f>E16+E17+E18+E19+E20+E21+E22+E23+E25+E24</f>
        <v>13.100000000000001</v>
      </c>
      <c r="F15" s="438">
        <f aca="true" t="shared" si="2" ref="F15:K15">F16+F17+F18+F19+F20+F21+F22+F23+F25+F24</f>
        <v>13.100000000000001</v>
      </c>
      <c r="G15" s="438">
        <f t="shared" si="2"/>
        <v>0</v>
      </c>
      <c r="H15" s="438">
        <f t="shared" si="2"/>
        <v>0</v>
      </c>
      <c r="I15" s="438">
        <f t="shared" si="2"/>
        <v>0</v>
      </c>
      <c r="J15" s="438">
        <f t="shared" si="2"/>
        <v>0</v>
      </c>
      <c r="K15" s="438">
        <f t="shared" si="2"/>
        <v>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2.75">
      <c r="A16" s="55"/>
      <c r="B16" s="206"/>
      <c r="C16" s="206"/>
      <c r="D16" s="58" t="s">
        <v>234</v>
      </c>
      <c r="E16" s="454">
        <v>0.7</v>
      </c>
      <c r="F16" s="454">
        <v>0.7</v>
      </c>
      <c r="G16" s="454">
        <v>0</v>
      </c>
      <c r="H16" s="454">
        <v>0</v>
      </c>
      <c r="I16" s="454">
        <v>0</v>
      </c>
      <c r="J16" s="454">
        <v>0</v>
      </c>
      <c r="K16" s="454">
        <v>0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14.25" customHeight="1">
      <c r="A17" s="55"/>
      <c r="B17" s="57"/>
      <c r="C17" s="57"/>
      <c r="D17" s="58" t="s">
        <v>261</v>
      </c>
      <c r="E17" s="127">
        <v>6.6</v>
      </c>
      <c r="F17" s="127">
        <v>6.6</v>
      </c>
      <c r="G17" s="127">
        <v>0</v>
      </c>
      <c r="H17" s="128">
        <v>0</v>
      </c>
      <c r="I17" s="129">
        <v>0</v>
      </c>
      <c r="J17" s="129">
        <v>0</v>
      </c>
      <c r="K17" s="129">
        <v>0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4.25" customHeight="1">
      <c r="A18" s="55"/>
      <c r="B18" s="62"/>
      <c r="C18" s="62"/>
      <c r="D18" s="63" t="s">
        <v>303</v>
      </c>
      <c r="E18" s="454">
        <v>0</v>
      </c>
      <c r="F18" s="454">
        <v>0</v>
      </c>
      <c r="G18" s="137">
        <v>0</v>
      </c>
      <c r="H18" s="138">
        <v>0</v>
      </c>
      <c r="I18" s="139">
        <v>0</v>
      </c>
      <c r="J18" s="139">
        <v>0</v>
      </c>
      <c r="K18" s="139">
        <v>0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14.25" customHeight="1">
      <c r="A19" s="55"/>
      <c r="B19" s="62"/>
      <c r="C19" s="62"/>
      <c r="D19" s="63" t="s">
        <v>263</v>
      </c>
      <c r="E19" s="137">
        <v>0.9</v>
      </c>
      <c r="F19" s="137">
        <v>0.9</v>
      </c>
      <c r="G19" s="137">
        <v>0</v>
      </c>
      <c r="H19" s="138">
        <v>0</v>
      </c>
      <c r="I19" s="139">
        <v>0</v>
      </c>
      <c r="J19" s="139">
        <v>0</v>
      </c>
      <c r="K19" s="139">
        <v>0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4.25" customHeight="1">
      <c r="A20" s="55"/>
      <c r="B20" s="62"/>
      <c r="C20" s="62"/>
      <c r="D20" s="63" t="s">
        <v>264</v>
      </c>
      <c r="E20" s="466">
        <v>2.3</v>
      </c>
      <c r="F20" s="466">
        <v>2.3</v>
      </c>
      <c r="G20" s="137">
        <v>0</v>
      </c>
      <c r="H20" s="138">
        <v>0</v>
      </c>
      <c r="I20" s="139">
        <v>0</v>
      </c>
      <c r="J20" s="139">
        <v>0</v>
      </c>
      <c r="K20" s="139">
        <v>0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4.25" customHeight="1">
      <c r="A21" s="55"/>
      <c r="B21" s="62"/>
      <c r="C21" s="62"/>
      <c r="D21" s="63" t="s">
        <v>249</v>
      </c>
      <c r="E21" s="137">
        <v>0.4</v>
      </c>
      <c r="F21" s="137">
        <v>0.4</v>
      </c>
      <c r="G21" s="137">
        <v>0</v>
      </c>
      <c r="H21" s="138">
        <v>0</v>
      </c>
      <c r="I21" s="139">
        <v>0</v>
      </c>
      <c r="J21" s="139">
        <v>0</v>
      </c>
      <c r="K21" s="139">
        <v>0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4.25" customHeight="1">
      <c r="A22" s="55"/>
      <c r="B22" s="62"/>
      <c r="C22" s="62"/>
      <c r="D22" s="63" t="s">
        <v>299</v>
      </c>
      <c r="E22" s="137">
        <v>1.3</v>
      </c>
      <c r="F22" s="137">
        <v>1.3</v>
      </c>
      <c r="G22" s="137">
        <v>0</v>
      </c>
      <c r="H22" s="138">
        <v>0</v>
      </c>
      <c r="I22" s="139">
        <v>0</v>
      </c>
      <c r="J22" s="139">
        <v>0</v>
      </c>
      <c r="K22" s="139">
        <v>0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4.25" customHeight="1">
      <c r="A23" s="55"/>
      <c r="B23" s="62"/>
      <c r="C23" s="62"/>
      <c r="D23" s="63" t="s">
        <v>265</v>
      </c>
      <c r="E23" s="137">
        <v>0</v>
      </c>
      <c r="F23" s="137">
        <v>0</v>
      </c>
      <c r="G23" s="137">
        <v>0</v>
      </c>
      <c r="H23" s="138">
        <v>0</v>
      </c>
      <c r="I23" s="139">
        <v>0</v>
      </c>
      <c r="J23" s="139">
        <v>0</v>
      </c>
      <c r="K23" s="139">
        <v>0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4.25" customHeight="1">
      <c r="A24" s="55"/>
      <c r="B24" s="62"/>
      <c r="C24" s="62"/>
      <c r="D24" s="63" t="s">
        <v>301</v>
      </c>
      <c r="E24" s="137">
        <v>0.5</v>
      </c>
      <c r="F24" s="137">
        <v>0.5</v>
      </c>
      <c r="G24" s="137">
        <v>0</v>
      </c>
      <c r="H24" s="138">
        <v>0</v>
      </c>
      <c r="I24" s="139">
        <v>0</v>
      </c>
      <c r="J24" s="139">
        <v>0</v>
      </c>
      <c r="K24" s="139">
        <v>0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28.5" customHeight="1">
      <c r="A25" s="59"/>
      <c r="B25" s="60"/>
      <c r="C25" s="60"/>
      <c r="D25" s="61" t="s">
        <v>233</v>
      </c>
      <c r="E25" s="140">
        <v>0.4</v>
      </c>
      <c r="F25" s="140">
        <v>0.4</v>
      </c>
      <c r="G25" s="458">
        <v>0</v>
      </c>
      <c r="H25" s="141">
        <v>0</v>
      </c>
      <c r="I25" s="142">
        <v>0</v>
      </c>
      <c r="J25" s="457">
        <v>0</v>
      </c>
      <c r="K25" s="142">
        <v>0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2.75">
      <c r="A26" s="562" t="s">
        <v>221</v>
      </c>
      <c r="B26" s="563"/>
      <c r="C26" s="563"/>
      <c r="D26" s="564"/>
      <c r="E26" s="137"/>
      <c r="F26" s="137"/>
      <c r="G26" s="137"/>
      <c r="H26" s="138"/>
      <c r="I26" s="139"/>
      <c r="J26" s="139"/>
      <c r="K26" s="139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2.75">
      <c r="A27" s="55"/>
      <c r="B27" s="568" t="s">
        <v>114</v>
      </c>
      <c r="C27" s="568"/>
      <c r="D27" s="569"/>
      <c r="E27" s="127"/>
      <c r="F27" s="127"/>
      <c r="G27" s="127"/>
      <c r="H27" s="128"/>
      <c r="I27" s="129"/>
      <c r="J27" s="129"/>
      <c r="K27" s="12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9" customHeight="1">
      <c r="A28" s="55"/>
      <c r="B28" s="57"/>
      <c r="C28" s="57"/>
      <c r="D28" s="58"/>
      <c r="E28" s="127">
        <v>0</v>
      </c>
      <c r="F28" s="127">
        <v>0</v>
      </c>
      <c r="G28" s="127">
        <v>0</v>
      </c>
      <c r="H28" s="128">
        <v>0</v>
      </c>
      <c r="I28" s="129">
        <v>0</v>
      </c>
      <c r="J28" s="129">
        <v>0</v>
      </c>
      <c r="K28" s="129">
        <v>0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9" customHeight="1">
      <c r="A29" s="55"/>
      <c r="B29" s="57"/>
      <c r="C29" s="57"/>
      <c r="D29" s="58"/>
      <c r="E29" s="127"/>
      <c r="F29" s="127"/>
      <c r="G29" s="127"/>
      <c r="H29" s="128"/>
      <c r="I29" s="129"/>
      <c r="J29" s="129"/>
      <c r="K29" s="129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24.75" customHeight="1">
      <c r="A30" s="562" t="s">
        <v>222</v>
      </c>
      <c r="B30" s="563"/>
      <c r="C30" s="563"/>
      <c r="D30" s="564"/>
      <c r="E30" s="137"/>
      <c r="F30" s="137"/>
      <c r="G30" s="137"/>
      <c r="H30" s="138"/>
      <c r="I30" s="139"/>
      <c r="J30" s="139"/>
      <c r="K30" s="139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2.75">
      <c r="A31" s="55"/>
      <c r="B31" s="526" t="s">
        <v>114</v>
      </c>
      <c r="C31" s="526"/>
      <c r="D31" s="527"/>
      <c r="E31" s="137"/>
      <c r="F31" s="137"/>
      <c r="G31" s="137"/>
      <c r="H31" s="138"/>
      <c r="I31" s="139"/>
      <c r="J31" s="139"/>
      <c r="K31" s="139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9" customHeight="1">
      <c r="A32" s="55"/>
      <c r="B32" s="57"/>
      <c r="C32" s="57"/>
      <c r="D32" s="58"/>
      <c r="E32" s="137">
        <v>0</v>
      </c>
      <c r="F32" s="137">
        <v>0</v>
      </c>
      <c r="G32" s="137">
        <v>0</v>
      </c>
      <c r="H32" s="138">
        <v>0</v>
      </c>
      <c r="I32" s="139">
        <v>0</v>
      </c>
      <c r="J32" s="139">
        <v>0</v>
      </c>
      <c r="K32" s="139">
        <v>0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9" customHeight="1">
      <c r="A33" s="59"/>
      <c r="B33" s="60"/>
      <c r="C33" s="60"/>
      <c r="D33" s="61"/>
      <c r="E33" s="140"/>
      <c r="F33" s="140"/>
      <c r="G33" s="140"/>
      <c r="H33" s="141"/>
      <c r="I33" s="142"/>
      <c r="J33" s="142"/>
      <c r="K33" s="14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22.5" customHeight="1">
      <c r="A34" s="562" t="s">
        <v>210</v>
      </c>
      <c r="B34" s="563"/>
      <c r="C34" s="563"/>
      <c r="D34" s="564"/>
      <c r="E34" s="127"/>
      <c r="F34" s="127"/>
      <c r="G34" s="127"/>
      <c r="H34" s="128"/>
      <c r="I34" s="129"/>
      <c r="J34" s="129"/>
      <c r="K34" s="129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2.75">
      <c r="A35" s="55"/>
      <c r="B35" s="526" t="s">
        <v>114</v>
      </c>
      <c r="C35" s="526"/>
      <c r="D35" s="527"/>
      <c r="E35" s="137"/>
      <c r="F35" s="137"/>
      <c r="G35" s="137"/>
      <c r="H35" s="138"/>
      <c r="I35" s="139"/>
      <c r="J35" s="139"/>
      <c r="K35" s="139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24.75" customHeight="1">
      <c r="A36" s="55">
        <v>1</v>
      </c>
      <c r="B36" s="532" t="s">
        <v>246</v>
      </c>
      <c r="C36" s="532"/>
      <c r="D36" s="533"/>
      <c r="E36" s="186">
        <v>1.1</v>
      </c>
      <c r="F36" s="186">
        <v>1.1</v>
      </c>
      <c r="G36" s="186">
        <v>4.7</v>
      </c>
      <c r="H36" s="434">
        <v>-1.8</v>
      </c>
      <c r="I36" s="186">
        <v>0</v>
      </c>
      <c r="J36" s="434">
        <v>0</v>
      </c>
      <c r="K36" s="186">
        <v>0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29.25" customHeight="1">
      <c r="A37" s="573" t="s">
        <v>211</v>
      </c>
      <c r="B37" s="574"/>
      <c r="C37" s="574"/>
      <c r="D37" s="575"/>
      <c r="E37" s="126"/>
      <c r="F37" s="126"/>
      <c r="G37" s="126"/>
      <c r="H37" s="128"/>
      <c r="I37" s="129"/>
      <c r="J37" s="129"/>
      <c r="K37" s="129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2.75">
      <c r="A38" s="55"/>
      <c r="B38" s="526" t="s">
        <v>114</v>
      </c>
      <c r="C38" s="526"/>
      <c r="D38" s="527"/>
      <c r="E38" s="137"/>
      <c r="F38" s="137"/>
      <c r="G38" s="137"/>
      <c r="H38" s="138"/>
      <c r="I38" s="139"/>
      <c r="J38" s="139"/>
      <c r="K38" s="139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27.75" customHeight="1">
      <c r="A39" s="55">
        <v>1</v>
      </c>
      <c r="B39" s="532" t="s">
        <v>260</v>
      </c>
      <c r="C39" s="532"/>
      <c r="D39" s="533"/>
      <c r="E39" s="221">
        <v>0.8</v>
      </c>
      <c r="F39" s="221">
        <v>0.8</v>
      </c>
      <c r="G39" s="222">
        <v>0.8</v>
      </c>
      <c r="H39" s="186">
        <v>0</v>
      </c>
      <c r="I39" s="186">
        <v>9</v>
      </c>
      <c r="J39" s="434">
        <v>0.6</v>
      </c>
      <c r="K39" s="186">
        <v>0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2.75">
      <c r="A40" s="562" t="s">
        <v>223</v>
      </c>
      <c r="B40" s="563"/>
      <c r="C40" s="563"/>
      <c r="D40" s="564"/>
      <c r="E40" s="137"/>
      <c r="F40" s="137"/>
      <c r="G40" s="137"/>
      <c r="H40" s="138"/>
      <c r="I40" s="139"/>
      <c r="J40" s="139"/>
      <c r="K40" s="139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2.75">
      <c r="A41" s="55"/>
      <c r="B41" s="526" t="s">
        <v>114</v>
      </c>
      <c r="C41" s="526"/>
      <c r="D41" s="527"/>
      <c r="E41" s="137"/>
      <c r="F41" s="137"/>
      <c r="G41" s="137"/>
      <c r="H41" s="138"/>
      <c r="I41" s="139"/>
      <c r="J41" s="139"/>
      <c r="K41" s="139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7.5" customHeight="1">
      <c r="A42" s="55"/>
      <c r="B42" s="57"/>
      <c r="C42" s="57"/>
      <c r="D42" s="58"/>
      <c r="E42" s="127">
        <v>0</v>
      </c>
      <c r="F42" s="127">
        <v>0</v>
      </c>
      <c r="G42" s="127">
        <v>0</v>
      </c>
      <c r="H42" s="128">
        <v>0</v>
      </c>
      <c r="I42" s="129">
        <v>0</v>
      </c>
      <c r="J42" s="129">
        <v>0</v>
      </c>
      <c r="K42" s="129">
        <v>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7.5" customHeight="1">
      <c r="A43" s="59"/>
      <c r="B43" s="60"/>
      <c r="C43" s="60"/>
      <c r="D43" s="61"/>
      <c r="E43" s="140"/>
      <c r="F43" s="140"/>
      <c r="G43" s="140"/>
      <c r="H43" s="141"/>
      <c r="I43" s="142"/>
      <c r="J43" s="142"/>
      <c r="K43" s="142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2.75">
      <c r="A44" s="562" t="s">
        <v>224</v>
      </c>
      <c r="B44" s="563"/>
      <c r="C44" s="563"/>
      <c r="D44" s="564"/>
      <c r="E44" s="137"/>
      <c r="F44" s="137"/>
      <c r="G44" s="137"/>
      <c r="H44" s="138"/>
      <c r="I44" s="139"/>
      <c r="J44" s="139"/>
      <c r="K44" s="139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2.75">
      <c r="A45" s="55"/>
      <c r="B45" s="526" t="s">
        <v>114</v>
      </c>
      <c r="C45" s="526"/>
      <c r="D45" s="527"/>
      <c r="E45" s="137"/>
      <c r="F45" s="137"/>
      <c r="G45" s="137"/>
      <c r="H45" s="138"/>
      <c r="I45" s="139"/>
      <c r="J45" s="139"/>
      <c r="K45" s="139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9" customHeight="1">
      <c r="A46" s="55"/>
      <c r="B46" s="57"/>
      <c r="C46" s="57"/>
      <c r="D46" s="58"/>
      <c r="E46" s="127">
        <v>0</v>
      </c>
      <c r="F46" s="127">
        <v>0</v>
      </c>
      <c r="G46" s="127">
        <v>0</v>
      </c>
      <c r="H46" s="128">
        <v>0</v>
      </c>
      <c r="I46" s="129">
        <v>0</v>
      </c>
      <c r="J46" s="129">
        <v>0</v>
      </c>
      <c r="K46" s="129">
        <v>0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9" customHeight="1">
      <c r="A47" s="59"/>
      <c r="B47" s="60"/>
      <c r="C47" s="60"/>
      <c r="D47" s="61"/>
      <c r="E47" s="140"/>
      <c r="F47" s="140"/>
      <c r="G47" s="140"/>
      <c r="H47" s="141"/>
      <c r="I47" s="142"/>
      <c r="J47" s="142"/>
      <c r="K47" s="142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22.5" customHeight="1">
      <c r="A48" s="562" t="s">
        <v>225</v>
      </c>
      <c r="B48" s="563"/>
      <c r="C48" s="563"/>
      <c r="D48" s="564"/>
      <c r="E48" s="143"/>
      <c r="F48" s="143"/>
      <c r="G48" s="143"/>
      <c r="H48" s="144"/>
      <c r="I48" s="145"/>
      <c r="J48" s="145"/>
      <c r="K48" s="145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2.75">
      <c r="A49" s="55"/>
      <c r="B49" s="526" t="s">
        <v>114</v>
      </c>
      <c r="C49" s="526"/>
      <c r="D49" s="527"/>
      <c r="E49" s="137"/>
      <c r="F49" s="137"/>
      <c r="G49" s="137"/>
      <c r="H49" s="138"/>
      <c r="I49" s="139"/>
      <c r="J49" s="139"/>
      <c r="K49" s="139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9.75" customHeight="1">
      <c r="A50" s="55"/>
      <c r="B50" s="57"/>
      <c r="C50" s="57"/>
      <c r="D50" s="58"/>
      <c r="E50" s="127">
        <v>0</v>
      </c>
      <c r="F50" s="127">
        <v>0</v>
      </c>
      <c r="G50" s="127">
        <v>0</v>
      </c>
      <c r="H50" s="128">
        <v>0</v>
      </c>
      <c r="I50" s="129">
        <v>0</v>
      </c>
      <c r="J50" s="129">
        <v>0</v>
      </c>
      <c r="K50" s="129">
        <v>0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9" customHeight="1">
      <c r="A51" s="59"/>
      <c r="B51" s="60"/>
      <c r="C51" s="60"/>
      <c r="D51" s="61"/>
      <c r="E51" s="140"/>
      <c r="F51" s="140"/>
      <c r="G51" s="140"/>
      <c r="H51" s="141"/>
      <c r="I51" s="142"/>
      <c r="J51" s="142"/>
      <c r="K51" s="142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27" customHeight="1">
      <c r="A52" s="562" t="s">
        <v>226</v>
      </c>
      <c r="B52" s="563"/>
      <c r="C52" s="563"/>
      <c r="D52" s="564"/>
      <c r="E52" s="137"/>
      <c r="F52" s="137"/>
      <c r="G52" s="137"/>
      <c r="H52" s="138"/>
      <c r="I52" s="139"/>
      <c r="J52" s="139"/>
      <c r="K52" s="139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2.75">
      <c r="A53" s="55"/>
      <c r="B53" s="526" t="s">
        <v>114</v>
      </c>
      <c r="C53" s="526"/>
      <c r="D53" s="527"/>
      <c r="E53" s="137"/>
      <c r="F53" s="137"/>
      <c r="G53" s="137"/>
      <c r="H53" s="138"/>
      <c r="I53" s="139"/>
      <c r="J53" s="139"/>
      <c r="K53" s="139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9" customHeight="1">
      <c r="A54" s="55"/>
      <c r="B54" s="57"/>
      <c r="C54" s="57"/>
      <c r="D54" s="58"/>
      <c r="E54" s="127">
        <v>0</v>
      </c>
      <c r="F54" s="127">
        <v>0</v>
      </c>
      <c r="G54" s="127">
        <v>0</v>
      </c>
      <c r="H54" s="128">
        <v>0</v>
      </c>
      <c r="I54" s="129">
        <v>0</v>
      </c>
      <c r="J54" s="129">
        <v>0</v>
      </c>
      <c r="K54" s="129">
        <v>0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7.5" customHeight="1">
      <c r="A55" s="59"/>
      <c r="B55" s="60"/>
      <c r="C55" s="60"/>
      <c r="D55" s="61"/>
      <c r="E55" s="140"/>
      <c r="F55" s="140"/>
      <c r="G55" s="140"/>
      <c r="H55" s="141"/>
      <c r="I55" s="142"/>
      <c r="J55" s="142"/>
      <c r="K55" s="142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27.75" customHeight="1">
      <c r="A56" s="562" t="s">
        <v>227</v>
      </c>
      <c r="B56" s="563"/>
      <c r="C56" s="563"/>
      <c r="D56" s="564"/>
      <c r="E56" s="146"/>
      <c r="F56" s="146"/>
      <c r="G56" s="146"/>
      <c r="H56" s="147"/>
      <c r="I56" s="148"/>
      <c r="J56" s="148"/>
      <c r="K56" s="148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</row>
    <row r="57" spans="1:22" ht="12.75">
      <c r="A57" s="55"/>
      <c r="B57" s="526" t="s">
        <v>114</v>
      </c>
      <c r="C57" s="526"/>
      <c r="D57" s="527"/>
      <c r="E57" s="137"/>
      <c r="F57" s="137"/>
      <c r="G57" s="137"/>
      <c r="H57" s="138"/>
      <c r="I57" s="139"/>
      <c r="J57" s="139"/>
      <c r="K57" s="13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</row>
    <row r="58" spans="1:22" ht="9" customHeight="1">
      <c r="A58" s="55"/>
      <c r="B58" s="57"/>
      <c r="C58" s="57"/>
      <c r="D58" s="58"/>
      <c r="E58" s="127">
        <v>0</v>
      </c>
      <c r="F58" s="127">
        <v>0</v>
      </c>
      <c r="G58" s="127">
        <v>0</v>
      </c>
      <c r="H58" s="128">
        <v>0</v>
      </c>
      <c r="I58" s="129">
        <v>0</v>
      </c>
      <c r="J58" s="129">
        <v>0</v>
      </c>
      <c r="K58" s="129">
        <v>0</v>
      </c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9" customHeight="1">
      <c r="A59" s="59"/>
      <c r="B59" s="60"/>
      <c r="C59" s="60"/>
      <c r="D59" s="61"/>
      <c r="E59" s="140"/>
      <c r="F59" s="140"/>
      <c r="G59" s="140"/>
      <c r="H59" s="141"/>
      <c r="I59" s="142"/>
      <c r="J59" s="142"/>
      <c r="K59" s="142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2.75">
      <c r="A60" s="562" t="s">
        <v>228</v>
      </c>
      <c r="B60" s="563"/>
      <c r="C60" s="563"/>
      <c r="D60" s="564"/>
      <c r="E60" s="143"/>
      <c r="F60" s="143"/>
      <c r="G60" s="143"/>
      <c r="H60" s="144"/>
      <c r="I60" s="145"/>
      <c r="J60" s="145"/>
      <c r="K60" s="145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2.75">
      <c r="A61" s="55"/>
      <c r="B61" s="526" t="s">
        <v>114</v>
      </c>
      <c r="C61" s="526"/>
      <c r="D61" s="527"/>
      <c r="E61" s="137"/>
      <c r="F61" s="137"/>
      <c r="G61" s="137"/>
      <c r="H61" s="138"/>
      <c r="I61" s="139"/>
      <c r="J61" s="139"/>
      <c r="K61" s="139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7.5" customHeight="1">
      <c r="A62" s="55"/>
      <c r="B62" s="57"/>
      <c r="C62" s="57"/>
      <c r="D62" s="58"/>
      <c r="E62" s="127">
        <v>0</v>
      </c>
      <c r="F62" s="127">
        <v>0</v>
      </c>
      <c r="G62" s="127">
        <v>0</v>
      </c>
      <c r="H62" s="128">
        <v>0</v>
      </c>
      <c r="I62" s="129">
        <v>0</v>
      </c>
      <c r="J62" s="129">
        <v>0</v>
      </c>
      <c r="K62" s="129">
        <v>0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7.5" customHeight="1">
      <c r="A63" s="55"/>
      <c r="B63" s="62"/>
      <c r="C63" s="62"/>
      <c r="D63" s="63"/>
      <c r="E63" s="137"/>
      <c r="F63" s="137"/>
      <c r="G63" s="137"/>
      <c r="H63" s="138"/>
      <c r="I63" s="139"/>
      <c r="J63" s="139"/>
      <c r="K63" s="139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27" customHeight="1">
      <c r="A64" s="570" t="s">
        <v>229</v>
      </c>
      <c r="B64" s="571"/>
      <c r="C64" s="571"/>
      <c r="D64" s="572"/>
      <c r="E64" s="150"/>
      <c r="F64" s="150"/>
      <c r="G64" s="150"/>
      <c r="H64" s="151"/>
      <c r="I64" s="152"/>
      <c r="J64" s="152"/>
      <c r="K64" s="152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2.75">
      <c r="A65" s="55"/>
      <c r="B65" s="526" t="s">
        <v>114</v>
      </c>
      <c r="C65" s="526"/>
      <c r="D65" s="527"/>
      <c r="E65" s="137"/>
      <c r="F65" s="137"/>
      <c r="G65" s="137"/>
      <c r="H65" s="138"/>
      <c r="I65" s="139"/>
      <c r="J65" s="139"/>
      <c r="K65" s="139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7.5" customHeight="1">
      <c r="A66" s="55"/>
      <c r="B66" s="57"/>
      <c r="C66" s="57"/>
      <c r="D66" s="58"/>
      <c r="E66" s="137">
        <v>0</v>
      </c>
      <c r="F66" s="137">
        <v>0</v>
      </c>
      <c r="G66" s="137">
        <v>0</v>
      </c>
      <c r="H66" s="138">
        <v>0</v>
      </c>
      <c r="I66" s="139">
        <v>0</v>
      </c>
      <c r="J66" s="139">
        <v>0</v>
      </c>
      <c r="K66" s="139">
        <v>0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9" customHeight="1">
      <c r="A67" s="59"/>
      <c r="B67" s="60"/>
      <c r="C67" s="60"/>
      <c r="D67" s="61"/>
      <c r="E67" s="140"/>
      <c r="F67" s="140"/>
      <c r="G67" s="140"/>
      <c r="H67" s="141"/>
      <c r="I67" s="142"/>
      <c r="J67" s="142"/>
      <c r="K67" s="142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27" customHeight="1">
      <c r="A68" s="562" t="s">
        <v>230</v>
      </c>
      <c r="B68" s="563"/>
      <c r="C68" s="563"/>
      <c r="D68" s="564"/>
      <c r="E68" s="137"/>
      <c r="F68" s="137"/>
      <c r="G68" s="137"/>
      <c r="H68" s="138"/>
      <c r="I68" s="139"/>
      <c r="J68" s="139"/>
      <c r="K68" s="139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2.75">
      <c r="A69" s="55"/>
      <c r="B69" s="526" t="s">
        <v>114</v>
      </c>
      <c r="C69" s="526"/>
      <c r="D69" s="527"/>
      <c r="E69" s="137"/>
      <c r="F69" s="137"/>
      <c r="G69" s="137"/>
      <c r="H69" s="138"/>
      <c r="I69" s="139"/>
      <c r="J69" s="139"/>
      <c r="K69" s="139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9.75" customHeight="1">
      <c r="A70" s="55"/>
      <c r="B70" s="57"/>
      <c r="C70" s="57"/>
      <c r="D70" s="58"/>
      <c r="E70" s="137">
        <v>0</v>
      </c>
      <c r="F70" s="137">
        <v>0</v>
      </c>
      <c r="G70" s="137">
        <v>0</v>
      </c>
      <c r="H70" s="138">
        <v>0</v>
      </c>
      <c r="I70" s="139">
        <v>0</v>
      </c>
      <c r="J70" s="139">
        <v>0</v>
      </c>
      <c r="K70" s="139">
        <v>0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9.75" customHeight="1">
      <c r="A71" s="59"/>
      <c r="B71" s="60"/>
      <c r="C71" s="60"/>
      <c r="D71" s="61"/>
      <c r="E71" s="137"/>
      <c r="F71" s="137"/>
      <c r="G71" s="137"/>
      <c r="H71" s="138"/>
      <c r="I71" s="139"/>
      <c r="J71" s="139"/>
      <c r="K71" s="139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24.75" customHeight="1">
      <c r="A72" s="562" t="s">
        <v>231</v>
      </c>
      <c r="B72" s="563"/>
      <c r="C72" s="563"/>
      <c r="D72" s="564"/>
      <c r="E72" s="137"/>
      <c r="F72" s="137"/>
      <c r="G72" s="137"/>
      <c r="H72" s="138"/>
      <c r="I72" s="139"/>
      <c r="J72" s="139"/>
      <c r="K72" s="139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1:22" ht="12.75">
      <c r="A73" s="55"/>
      <c r="B73" s="526" t="s">
        <v>114</v>
      </c>
      <c r="C73" s="526"/>
      <c r="D73" s="527"/>
      <c r="E73" s="137"/>
      <c r="F73" s="137"/>
      <c r="G73" s="137"/>
      <c r="H73" s="138"/>
      <c r="I73" s="139"/>
      <c r="J73" s="139"/>
      <c r="K73" s="139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9.75" customHeight="1">
      <c r="A74" s="55"/>
      <c r="B74" s="57"/>
      <c r="C74" s="57"/>
      <c r="D74" s="58"/>
      <c r="E74" s="127">
        <v>0</v>
      </c>
      <c r="F74" s="127">
        <v>0</v>
      </c>
      <c r="G74" s="127">
        <v>0</v>
      </c>
      <c r="H74" s="128">
        <v>0</v>
      </c>
      <c r="I74" s="129">
        <v>0</v>
      </c>
      <c r="J74" s="129">
        <v>0</v>
      </c>
      <c r="K74" s="129">
        <v>0</v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9" customHeight="1">
      <c r="A75" s="59"/>
      <c r="B75" s="60"/>
      <c r="C75" s="60"/>
      <c r="D75" s="61"/>
      <c r="E75" s="132"/>
      <c r="F75" s="132"/>
      <c r="G75" s="132"/>
      <c r="H75" s="153"/>
      <c r="I75" s="133"/>
      <c r="J75" s="133"/>
      <c r="K75" s="133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28.5" customHeight="1">
      <c r="A76" s="576" t="s">
        <v>10</v>
      </c>
      <c r="B76" s="577"/>
      <c r="C76" s="577"/>
      <c r="D76" s="578"/>
      <c r="E76" s="440">
        <f aca="true" t="shared" si="3" ref="E76:J76">E78+E79+E80</f>
        <v>28.9</v>
      </c>
      <c r="F76" s="440">
        <f t="shared" si="3"/>
        <v>28.9</v>
      </c>
      <c r="G76" s="215">
        <f t="shared" si="3"/>
        <v>25.8</v>
      </c>
      <c r="H76" s="155">
        <f t="shared" si="3"/>
        <v>2.4</v>
      </c>
      <c r="I76" s="155">
        <f t="shared" si="3"/>
        <v>61</v>
      </c>
      <c r="J76" s="452">
        <f t="shared" si="3"/>
        <v>6</v>
      </c>
      <c r="K76" s="125">
        <v>0</v>
      </c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12.75">
      <c r="A77" s="124"/>
      <c r="B77" s="579" t="s">
        <v>114</v>
      </c>
      <c r="C77" s="579"/>
      <c r="D77" s="580"/>
      <c r="E77" s="137"/>
      <c r="F77" s="137"/>
      <c r="G77" s="137"/>
      <c r="H77" s="138"/>
      <c r="I77" s="139"/>
      <c r="J77" s="139"/>
      <c r="K77" s="139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25.5">
      <c r="A78" s="124"/>
      <c r="B78" s="164"/>
      <c r="C78" s="164">
        <v>1</v>
      </c>
      <c r="D78" s="165" t="s">
        <v>248</v>
      </c>
      <c r="E78" s="189">
        <v>2.9</v>
      </c>
      <c r="F78" s="189">
        <v>2.9</v>
      </c>
      <c r="G78" s="189">
        <v>2.4</v>
      </c>
      <c r="H78" s="190">
        <v>0</v>
      </c>
      <c r="I78" s="190">
        <v>16</v>
      </c>
      <c r="J78" s="190">
        <v>1.5</v>
      </c>
      <c r="K78" s="513">
        <v>0</v>
      </c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15" customHeight="1">
      <c r="A79" s="55">
        <v>2</v>
      </c>
      <c r="B79" s="532" t="s">
        <v>232</v>
      </c>
      <c r="C79" s="532"/>
      <c r="D79" s="533"/>
      <c r="E79" s="189">
        <v>13.5</v>
      </c>
      <c r="F79" s="189">
        <v>13.5</v>
      </c>
      <c r="G79" s="189">
        <v>12.4</v>
      </c>
      <c r="H79" s="451">
        <v>1</v>
      </c>
      <c r="I79" s="190">
        <v>18</v>
      </c>
      <c r="J79" s="451">
        <v>1.8</v>
      </c>
      <c r="K79" s="513">
        <v>0</v>
      </c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3.5" customHeight="1">
      <c r="A80" s="59">
        <v>3</v>
      </c>
      <c r="B80" s="560" t="s">
        <v>247</v>
      </c>
      <c r="C80" s="560"/>
      <c r="D80" s="561"/>
      <c r="E80" s="191">
        <v>12.5</v>
      </c>
      <c r="F80" s="191">
        <v>12.5</v>
      </c>
      <c r="G80" s="511">
        <v>11</v>
      </c>
      <c r="H80" s="450">
        <v>1.4</v>
      </c>
      <c r="I80" s="192">
        <v>27</v>
      </c>
      <c r="J80" s="192">
        <v>2.7</v>
      </c>
      <c r="K80" s="514">
        <v>0</v>
      </c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3.5" customHeight="1">
      <c r="A81" s="55"/>
      <c r="B81" s="168"/>
      <c r="C81" s="168"/>
      <c r="D81" s="169"/>
      <c r="E81" s="137"/>
      <c r="F81" s="137"/>
      <c r="G81" s="137"/>
      <c r="H81" s="138"/>
      <c r="I81" s="139"/>
      <c r="J81" s="139"/>
      <c r="K81" s="139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2.75">
      <c r="A82" s="581" t="s">
        <v>11</v>
      </c>
      <c r="B82" s="582"/>
      <c r="C82" s="582"/>
      <c r="D82" s="583"/>
      <c r="E82" s="143"/>
      <c r="F82" s="143"/>
      <c r="G82" s="143"/>
      <c r="H82" s="144"/>
      <c r="I82" s="145"/>
      <c r="J82" s="145"/>
      <c r="K82" s="145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2.75">
      <c r="A83" s="55"/>
      <c r="B83" s="526" t="s">
        <v>114</v>
      </c>
      <c r="C83" s="526"/>
      <c r="D83" s="527"/>
      <c r="E83" s="134"/>
      <c r="F83" s="134"/>
      <c r="G83" s="134"/>
      <c r="H83" s="135"/>
      <c r="I83" s="136"/>
      <c r="J83" s="136"/>
      <c r="K83" s="136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9.75" customHeight="1">
      <c r="A84" s="55"/>
      <c r="B84" s="57"/>
      <c r="C84" s="57"/>
      <c r="D84" s="58"/>
      <c r="E84" s="127">
        <v>0</v>
      </c>
      <c r="F84" s="127">
        <v>0</v>
      </c>
      <c r="G84" s="127">
        <v>0</v>
      </c>
      <c r="H84" s="128">
        <v>0</v>
      </c>
      <c r="I84" s="129">
        <v>0</v>
      </c>
      <c r="J84" s="129">
        <v>0</v>
      </c>
      <c r="K84" s="129">
        <v>0</v>
      </c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9.75" customHeight="1">
      <c r="A85" s="59"/>
      <c r="B85" s="60"/>
      <c r="C85" s="60"/>
      <c r="D85" s="61"/>
      <c r="E85" s="127"/>
      <c r="F85" s="127"/>
      <c r="G85" s="127"/>
      <c r="H85" s="128"/>
      <c r="I85" s="129"/>
      <c r="J85" s="129"/>
      <c r="K85" s="12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2.75">
      <c r="A86" s="576" t="s">
        <v>12</v>
      </c>
      <c r="B86" s="577"/>
      <c r="C86" s="577"/>
      <c r="D86" s="578"/>
      <c r="E86" s="435">
        <f>E88</f>
        <v>3.8</v>
      </c>
      <c r="F86" s="456">
        <f aca="true" t="shared" si="4" ref="F86:K86">F88</f>
        <v>2.9</v>
      </c>
      <c r="G86" s="435">
        <f t="shared" si="4"/>
        <v>6</v>
      </c>
      <c r="H86" s="435">
        <f t="shared" si="4"/>
        <v>-2.7</v>
      </c>
      <c r="I86" s="435">
        <f t="shared" si="4"/>
        <v>34</v>
      </c>
      <c r="J86" s="435">
        <f t="shared" si="4"/>
        <v>1.9</v>
      </c>
      <c r="K86" s="435">
        <f t="shared" si="4"/>
        <v>0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2.75">
      <c r="A87" s="55"/>
      <c r="B87" s="526" t="s">
        <v>114</v>
      </c>
      <c r="C87" s="526"/>
      <c r="D87" s="527"/>
      <c r="E87" s="137"/>
      <c r="F87" s="137"/>
      <c r="G87" s="137"/>
      <c r="H87" s="138"/>
      <c r="I87" s="139"/>
      <c r="J87" s="139"/>
      <c r="K87" s="139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16.5" customHeight="1">
      <c r="A88" s="55">
        <v>1</v>
      </c>
      <c r="B88" s="558" t="s">
        <v>233</v>
      </c>
      <c r="C88" s="558"/>
      <c r="D88" s="559"/>
      <c r="E88" s="516">
        <v>3.8</v>
      </c>
      <c r="F88" s="517">
        <v>2.9</v>
      </c>
      <c r="G88" s="517">
        <v>6</v>
      </c>
      <c r="H88" s="141">
        <v>-2.7</v>
      </c>
      <c r="I88" s="141">
        <v>34</v>
      </c>
      <c r="J88" s="518">
        <v>1.9</v>
      </c>
      <c r="K88" s="141">
        <v>0</v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ht="12.75">
      <c r="A89" s="581" t="s">
        <v>13</v>
      </c>
      <c r="B89" s="582"/>
      <c r="C89" s="582"/>
      <c r="D89" s="583"/>
      <c r="E89" s="158">
        <f aca="true" t="shared" si="5" ref="E89:K89">E92+E93+E94+E95+E96+E97+E98+E99+E100+E101+E102+E103+E104</f>
        <v>75.39999999999999</v>
      </c>
      <c r="F89" s="158">
        <f t="shared" si="5"/>
        <v>75.39999999999999</v>
      </c>
      <c r="G89" s="158">
        <f t="shared" si="5"/>
        <v>74.8</v>
      </c>
      <c r="H89" s="159">
        <f t="shared" si="5"/>
        <v>15.398999999999997</v>
      </c>
      <c r="I89" s="437">
        <f t="shared" si="5"/>
        <v>625</v>
      </c>
      <c r="J89" s="159">
        <f t="shared" si="5"/>
        <v>23.04</v>
      </c>
      <c r="K89" s="437">
        <f t="shared" si="5"/>
        <v>0</v>
      </c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2" ht="12.75">
      <c r="A90" s="56" t="s">
        <v>92</v>
      </c>
      <c r="B90" s="109"/>
      <c r="C90" s="109"/>
      <c r="D90" s="110"/>
      <c r="E90" s="137"/>
      <c r="F90" s="137"/>
      <c r="G90" s="137"/>
      <c r="H90" s="138"/>
      <c r="I90" s="139"/>
      <c r="J90" s="139"/>
      <c r="K90" s="139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spans="1:22" ht="12.75">
      <c r="A91" s="56">
        <v>1</v>
      </c>
      <c r="B91" s="526" t="s">
        <v>114</v>
      </c>
      <c r="C91" s="526"/>
      <c r="D91" s="527"/>
      <c r="E91" s="137"/>
      <c r="F91" s="137"/>
      <c r="G91" s="137"/>
      <c r="H91" s="138"/>
      <c r="I91" s="139"/>
      <c r="J91" s="139"/>
      <c r="K91" s="139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spans="1:22" ht="14.25" customHeight="1">
      <c r="A92" s="56">
        <v>2</v>
      </c>
      <c r="B92" s="532" t="s">
        <v>234</v>
      </c>
      <c r="C92" s="532"/>
      <c r="D92" s="533"/>
      <c r="E92" s="160">
        <v>23.4</v>
      </c>
      <c r="F92" s="160">
        <v>23.4</v>
      </c>
      <c r="G92" s="160">
        <v>22.2</v>
      </c>
      <c r="H92" s="130">
        <v>2.5</v>
      </c>
      <c r="I92" s="131">
        <v>204</v>
      </c>
      <c r="J92" s="131">
        <v>8.2</v>
      </c>
      <c r="K92" s="131">
        <v>0</v>
      </c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spans="1:22" ht="13.5" customHeight="1">
      <c r="A93" s="56">
        <v>3</v>
      </c>
      <c r="B93" s="584" t="s">
        <v>235</v>
      </c>
      <c r="C93" s="584"/>
      <c r="D93" s="584"/>
      <c r="E93" s="161">
        <v>6.9</v>
      </c>
      <c r="F93" s="161">
        <v>6.9</v>
      </c>
      <c r="G93" s="161">
        <v>9.6</v>
      </c>
      <c r="H93" s="162">
        <v>4.5</v>
      </c>
      <c r="I93" s="163">
        <v>136</v>
      </c>
      <c r="J93" s="224">
        <v>4.7</v>
      </c>
      <c r="K93" s="139">
        <v>0</v>
      </c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spans="1:22" ht="12.75" customHeight="1">
      <c r="A94" s="56">
        <v>4</v>
      </c>
      <c r="B94" s="532" t="s">
        <v>236</v>
      </c>
      <c r="C94" s="532"/>
      <c r="D94" s="533"/>
      <c r="E94" s="137">
        <v>6.2</v>
      </c>
      <c r="F94" s="137">
        <v>6.2</v>
      </c>
      <c r="G94" s="137">
        <v>6.1</v>
      </c>
      <c r="H94" s="138">
        <v>1.7</v>
      </c>
      <c r="I94" s="139">
        <v>40</v>
      </c>
      <c r="J94" s="521">
        <v>2</v>
      </c>
      <c r="K94" s="139">
        <v>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ht="12" customHeight="1">
      <c r="A95" s="56">
        <v>5</v>
      </c>
      <c r="B95" s="532" t="s">
        <v>302</v>
      </c>
      <c r="C95" s="532"/>
      <c r="D95" s="533"/>
      <c r="E95" s="470">
        <v>0.4</v>
      </c>
      <c r="F95" s="470">
        <v>0.4</v>
      </c>
      <c r="G95" s="467">
        <v>0.4</v>
      </c>
      <c r="H95" s="130">
        <v>0.01</v>
      </c>
      <c r="I95" s="131">
        <v>16</v>
      </c>
      <c r="J95" s="131">
        <v>0.2</v>
      </c>
      <c r="K95" s="131">
        <v>0</v>
      </c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spans="1:22" ht="13.5" customHeight="1">
      <c r="A96" s="56">
        <v>6</v>
      </c>
      <c r="B96" s="532" t="s">
        <v>237</v>
      </c>
      <c r="C96" s="532"/>
      <c r="D96" s="533"/>
      <c r="E96" s="432">
        <v>4</v>
      </c>
      <c r="F96" s="432">
        <v>4</v>
      </c>
      <c r="G96" s="223">
        <v>3.3</v>
      </c>
      <c r="H96" s="431">
        <v>1</v>
      </c>
      <c r="I96" s="131">
        <v>33</v>
      </c>
      <c r="J96" s="131">
        <v>0.6</v>
      </c>
      <c r="K96" s="131">
        <v>0</v>
      </c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1:22" ht="13.5" customHeight="1">
      <c r="A97" s="56">
        <v>7</v>
      </c>
      <c r="B97" s="532" t="s">
        <v>238</v>
      </c>
      <c r="C97" s="532"/>
      <c r="D97" s="533"/>
      <c r="E97" s="160">
        <v>8.9</v>
      </c>
      <c r="F97" s="160">
        <v>8.9</v>
      </c>
      <c r="G97" s="432">
        <v>8.7</v>
      </c>
      <c r="H97" s="130">
        <v>0.6</v>
      </c>
      <c r="I97" s="131">
        <v>55</v>
      </c>
      <c r="J97" s="131">
        <v>1.2</v>
      </c>
      <c r="K97" s="131">
        <v>0</v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ht="15" customHeight="1">
      <c r="A98" s="56">
        <v>8</v>
      </c>
      <c r="B98" s="532" t="s">
        <v>239</v>
      </c>
      <c r="C98" s="532"/>
      <c r="D98" s="533"/>
      <c r="E98" s="432">
        <v>14.9</v>
      </c>
      <c r="F98" s="432">
        <v>14.9</v>
      </c>
      <c r="G98" s="160">
        <v>12.1</v>
      </c>
      <c r="H98" s="431">
        <v>3.7</v>
      </c>
      <c r="I98" s="131">
        <v>67</v>
      </c>
      <c r="J98" s="131">
        <v>3.3</v>
      </c>
      <c r="K98" s="131">
        <v>0</v>
      </c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spans="1:22" ht="15" customHeight="1">
      <c r="A99" s="56"/>
      <c r="B99" s="166"/>
      <c r="C99" s="170">
        <v>9</v>
      </c>
      <c r="D99" s="167" t="s">
        <v>249</v>
      </c>
      <c r="E99" s="130">
        <v>2.3</v>
      </c>
      <c r="F99" s="130">
        <v>2.3</v>
      </c>
      <c r="G99" s="130">
        <v>2.6</v>
      </c>
      <c r="H99" s="130">
        <v>0.05</v>
      </c>
      <c r="I99" s="131">
        <v>19</v>
      </c>
      <c r="J99" s="131">
        <v>0.6</v>
      </c>
      <c r="K99" s="131">
        <v>0</v>
      </c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spans="1:22" ht="15" customHeight="1">
      <c r="A100" s="56"/>
      <c r="B100" s="166"/>
      <c r="C100" s="170">
        <v>10</v>
      </c>
      <c r="D100" s="167" t="s">
        <v>250</v>
      </c>
      <c r="E100" s="131">
        <v>2.5</v>
      </c>
      <c r="F100" s="491">
        <v>2.5</v>
      </c>
      <c r="G100" s="491">
        <v>2.2</v>
      </c>
      <c r="H100" s="431">
        <v>0.2</v>
      </c>
      <c r="I100" s="131">
        <v>10</v>
      </c>
      <c r="J100" s="131">
        <v>0.3</v>
      </c>
      <c r="K100" s="131">
        <v>0</v>
      </c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spans="1:22" ht="15" customHeight="1">
      <c r="A101" s="56"/>
      <c r="B101" s="166"/>
      <c r="C101" s="170">
        <v>11</v>
      </c>
      <c r="D101" s="167" t="s">
        <v>251</v>
      </c>
      <c r="E101" s="131">
        <v>0</v>
      </c>
      <c r="F101" s="131">
        <v>0</v>
      </c>
      <c r="G101" s="131">
        <v>0</v>
      </c>
      <c r="H101" s="130">
        <v>0.03</v>
      </c>
      <c r="I101" s="131">
        <v>5</v>
      </c>
      <c r="J101" s="131">
        <v>0.4</v>
      </c>
      <c r="K101" s="131">
        <v>0</v>
      </c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ht="15" customHeight="1">
      <c r="A102" s="56"/>
      <c r="B102" s="166"/>
      <c r="C102" s="170">
        <v>12</v>
      </c>
      <c r="D102" s="167" t="s">
        <v>252</v>
      </c>
      <c r="E102" s="491">
        <v>2.1</v>
      </c>
      <c r="F102" s="491">
        <v>2.1</v>
      </c>
      <c r="G102" s="131">
        <v>1.6</v>
      </c>
      <c r="H102" s="130">
        <v>0.7</v>
      </c>
      <c r="I102" s="131">
        <v>9</v>
      </c>
      <c r="J102" s="131">
        <v>0.3</v>
      </c>
      <c r="K102" s="131">
        <v>0</v>
      </c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ht="15" customHeight="1">
      <c r="A103" s="56"/>
      <c r="B103" s="166"/>
      <c r="C103" s="170">
        <v>13</v>
      </c>
      <c r="D103" s="167" t="s">
        <v>253</v>
      </c>
      <c r="E103" s="131">
        <v>0.8</v>
      </c>
      <c r="F103" s="131">
        <v>0.8</v>
      </c>
      <c r="G103" s="131">
        <v>0.5</v>
      </c>
      <c r="H103" s="130">
        <v>0.4</v>
      </c>
      <c r="I103" s="131">
        <v>1</v>
      </c>
      <c r="J103" s="131">
        <v>0.04</v>
      </c>
      <c r="K103" s="131">
        <v>0</v>
      </c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spans="1:22" ht="14.25" customHeight="1">
      <c r="A104" s="111"/>
      <c r="B104" s="560" t="s">
        <v>240</v>
      </c>
      <c r="C104" s="560"/>
      <c r="D104" s="561"/>
      <c r="E104" s="520">
        <v>3</v>
      </c>
      <c r="F104" s="520">
        <v>3</v>
      </c>
      <c r="G104" s="133">
        <v>5.5</v>
      </c>
      <c r="H104" s="153">
        <v>0.009</v>
      </c>
      <c r="I104" s="133">
        <v>30</v>
      </c>
      <c r="J104" s="133">
        <v>1.2</v>
      </c>
      <c r="K104" s="133">
        <v>0</v>
      </c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spans="1:22" ht="12.75" customHeight="1">
      <c r="A105" s="576" t="s">
        <v>14</v>
      </c>
      <c r="B105" s="577"/>
      <c r="C105" s="577"/>
      <c r="D105" s="578"/>
      <c r="E105" s="154">
        <f aca="true" t="shared" si="6" ref="E105:K105">E107</f>
        <v>0.5</v>
      </c>
      <c r="F105" s="154">
        <f t="shared" si="6"/>
        <v>0.5</v>
      </c>
      <c r="G105" s="215">
        <f t="shared" si="6"/>
        <v>0</v>
      </c>
      <c r="H105" s="155">
        <f t="shared" si="6"/>
        <v>0</v>
      </c>
      <c r="I105" s="436">
        <f t="shared" si="6"/>
        <v>40</v>
      </c>
      <c r="J105" s="436">
        <f t="shared" si="6"/>
        <v>3</v>
      </c>
      <c r="K105" s="436">
        <f t="shared" si="6"/>
        <v>0</v>
      </c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1:22" ht="15" customHeight="1">
      <c r="A106" s="55"/>
      <c r="B106" s="526" t="s">
        <v>114</v>
      </c>
      <c r="C106" s="526"/>
      <c r="D106" s="527"/>
      <c r="E106" s="137"/>
      <c r="F106" s="137"/>
      <c r="G106" s="137"/>
      <c r="H106" s="138"/>
      <c r="I106" s="139"/>
      <c r="J106" s="139"/>
      <c r="K106" s="139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1:22" ht="12.75" customHeight="1">
      <c r="A107" s="55">
        <v>1</v>
      </c>
      <c r="B107" s="532" t="s">
        <v>254</v>
      </c>
      <c r="C107" s="532"/>
      <c r="D107" s="533"/>
      <c r="E107" s="190">
        <v>0.5</v>
      </c>
      <c r="F107" s="190">
        <v>0.5</v>
      </c>
      <c r="G107" s="225">
        <v>0</v>
      </c>
      <c r="H107" s="190">
        <v>0</v>
      </c>
      <c r="I107" s="186">
        <v>40</v>
      </c>
      <c r="J107" s="434">
        <v>3</v>
      </c>
      <c r="K107" s="186">
        <v>0</v>
      </c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ht="12.75" customHeight="1">
      <c r="A108" s="576" t="s">
        <v>241</v>
      </c>
      <c r="B108" s="577"/>
      <c r="C108" s="577"/>
      <c r="D108" s="578"/>
      <c r="E108" s="143"/>
      <c r="F108" s="143"/>
      <c r="G108" s="143"/>
      <c r="H108" s="144"/>
      <c r="I108" s="145"/>
      <c r="J108" s="145"/>
      <c r="K108" s="145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ht="12.75" customHeight="1">
      <c r="A109" s="55"/>
      <c r="B109" s="526" t="s">
        <v>114</v>
      </c>
      <c r="C109" s="526"/>
      <c r="D109" s="527"/>
      <c r="E109" s="127"/>
      <c r="F109" s="127"/>
      <c r="G109" s="127"/>
      <c r="H109" s="128"/>
      <c r="I109" s="129"/>
      <c r="J109" s="129"/>
      <c r="K109" s="129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2" customHeight="1">
      <c r="A110" s="55"/>
      <c r="B110" s="57"/>
      <c r="C110" s="57"/>
      <c r="D110" s="58"/>
      <c r="E110" s="127">
        <v>0</v>
      </c>
      <c r="F110" s="127">
        <v>0</v>
      </c>
      <c r="G110" s="127">
        <v>0</v>
      </c>
      <c r="H110" s="128">
        <v>0</v>
      </c>
      <c r="I110" s="129">
        <v>0</v>
      </c>
      <c r="J110" s="129">
        <v>0</v>
      </c>
      <c r="K110" s="129">
        <v>0</v>
      </c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spans="1:22" ht="14.25" customHeight="1">
      <c r="A111" s="59"/>
      <c r="B111" s="60"/>
      <c r="C111" s="60"/>
      <c r="D111" s="61"/>
      <c r="E111" s="132"/>
      <c r="F111" s="132"/>
      <c r="G111" s="132"/>
      <c r="H111" s="153"/>
      <c r="I111" s="133"/>
      <c r="J111" s="133"/>
      <c r="K111" s="133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ht="12.75" customHeight="1">
      <c r="A112" s="581" t="s">
        <v>15</v>
      </c>
      <c r="B112" s="582"/>
      <c r="C112" s="582"/>
      <c r="D112" s="583"/>
      <c r="E112" s="158">
        <f aca="true" t="shared" si="7" ref="E112:K112">E114+E116</f>
        <v>21.6</v>
      </c>
      <c r="F112" s="156">
        <f t="shared" si="7"/>
        <v>22.6</v>
      </c>
      <c r="G112" s="158">
        <f t="shared" si="7"/>
        <v>20.900000000000002</v>
      </c>
      <c r="H112" s="157">
        <f t="shared" si="7"/>
        <v>0.49999999999999994</v>
      </c>
      <c r="I112" s="157">
        <f t="shared" si="7"/>
        <v>41</v>
      </c>
      <c r="J112" s="159">
        <f t="shared" si="7"/>
        <v>2.9000000000000004</v>
      </c>
      <c r="K112" s="157">
        <f t="shared" si="7"/>
        <v>0</v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2" ht="12.75" customHeight="1">
      <c r="A113" s="55"/>
      <c r="B113" s="526" t="s">
        <v>114</v>
      </c>
      <c r="C113" s="526"/>
      <c r="D113" s="527"/>
      <c r="E113" s="137"/>
      <c r="F113" s="137"/>
      <c r="G113" s="137"/>
      <c r="H113" s="138"/>
      <c r="I113" s="139"/>
      <c r="J113" s="139"/>
      <c r="K113" s="139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2" ht="16.5" customHeight="1">
      <c r="A114" s="55">
        <v>1</v>
      </c>
      <c r="B114" s="532" t="s">
        <v>299</v>
      </c>
      <c r="C114" s="532"/>
      <c r="D114" s="533"/>
      <c r="E114" s="185">
        <v>1.3</v>
      </c>
      <c r="F114" s="185">
        <v>2.3</v>
      </c>
      <c r="G114" s="185">
        <v>1.3</v>
      </c>
      <c r="H114" s="186">
        <v>-0.2</v>
      </c>
      <c r="I114" s="186">
        <v>14</v>
      </c>
      <c r="J114" s="186">
        <v>0.8</v>
      </c>
      <c r="K114" s="186">
        <v>0</v>
      </c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2" ht="16.5" customHeight="1">
      <c r="A115" s="55">
        <v>2</v>
      </c>
      <c r="B115" s="532" t="s">
        <v>244</v>
      </c>
      <c r="C115" s="532"/>
      <c r="D115" s="533"/>
      <c r="E115" s="529" t="s">
        <v>300</v>
      </c>
      <c r="F115" s="530"/>
      <c r="G115" s="530"/>
      <c r="H115" s="530"/>
      <c r="I115" s="530"/>
      <c r="J115" s="530"/>
      <c r="K115" s="53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ht="14.25" customHeight="1">
      <c r="A116" s="59">
        <v>3</v>
      </c>
      <c r="B116" s="560" t="s">
        <v>242</v>
      </c>
      <c r="C116" s="560"/>
      <c r="D116" s="561"/>
      <c r="E116" s="191">
        <v>20.3</v>
      </c>
      <c r="F116" s="191">
        <v>20.3</v>
      </c>
      <c r="G116" s="191">
        <v>19.6</v>
      </c>
      <c r="H116" s="192">
        <v>0.7</v>
      </c>
      <c r="I116" s="192">
        <v>27</v>
      </c>
      <c r="J116" s="450">
        <v>2.1</v>
      </c>
      <c r="K116" s="193">
        <v>0</v>
      </c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</row>
    <row r="117" spans="1:22" ht="12.75">
      <c r="A117" s="576" t="s">
        <v>16</v>
      </c>
      <c r="B117" s="577"/>
      <c r="C117" s="577"/>
      <c r="D117" s="578"/>
      <c r="E117" s="440">
        <f aca="true" t="shared" si="8" ref="E117:K117">E119+E120+E121+E122</f>
        <v>19.7</v>
      </c>
      <c r="F117" s="154">
        <f t="shared" si="8"/>
        <v>7.3</v>
      </c>
      <c r="G117" s="440">
        <f t="shared" si="8"/>
        <v>12.9</v>
      </c>
      <c r="H117" s="155">
        <f t="shared" si="8"/>
        <v>1.2000000000000002</v>
      </c>
      <c r="I117" s="125">
        <f t="shared" si="8"/>
        <v>95</v>
      </c>
      <c r="J117" s="219">
        <f t="shared" si="8"/>
        <v>7.3999999999999995</v>
      </c>
      <c r="K117" s="155">
        <f t="shared" si="8"/>
        <v>0</v>
      </c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</row>
    <row r="118" spans="1:22" ht="12.75">
      <c r="A118" s="55"/>
      <c r="B118" s="526" t="s">
        <v>114</v>
      </c>
      <c r="C118" s="526"/>
      <c r="D118" s="527"/>
      <c r="E118" s="137"/>
      <c r="F118" s="137"/>
      <c r="G118" s="137"/>
      <c r="H118" s="138"/>
      <c r="I118" s="139"/>
      <c r="J118" s="139"/>
      <c r="K118" s="139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ht="14.25" customHeight="1">
      <c r="A119" s="55">
        <v>1</v>
      </c>
      <c r="B119" s="532" t="s">
        <v>243</v>
      </c>
      <c r="C119" s="532"/>
      <c r="D119" s="533"/>
      <c r="E119" s="185">
        <v>14.1</v>
      </c>
      <c r="F119" s="185">
        <v>3.2</v>
      </c>
      <c r="G119" s="424">
        <v>10.9</v>
      </c>
      <c r="H119" s="186">
        <v>0.09</v>
      </c>
      <c r="I119" s="186">
        <v>24</v>
      </c>
      <c r="J119" s="186">
        <v>2.8</v>
      </c>
      <c r="K119" s="186">
        <v>0</v>
      </c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spans="1:22" ht="14.25" customHeight="1" thickBot="1">
      <c r="A120" s="55">
        <v>2</v>
      </c>
      <c r="B120" s="585" t="s">
        <v>255</v>
      </c>
      <c r="C120" s="585"/>
      <c r="D120" s="586"/>
      <c r="E120" s="189">
        <v>1.3</v>
      </c>
      <c r="F120" s="189">
        <v>0</v>
      </c>
      <c r="G120" s="189">
        <v>0</v>
      </c>
      <c r="H120" s="190">
        <v>1.1</v>
      </c>
      <c r="I120" s="190">
        <v>40</v>
      </c>
      <c r="J120" s="225">
        <v>2.5</v>
      </c>
      <c r="K120" s="190">
        <v>0</v>
      </c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spans="1:22" ht="14.25" customHeight="1" thickBot="1" thickTop="1">
      <c r="A121" s="55">
        <v>3</v>
      </c>
      <c r="B121" s="194"/>
      <c r="C121" s="194"/>
      <c r="D121" s="195" t="s">
        <v>259</v>
      </c>
      <c r="E121" s="512">
        <v>2</v>
      </c>
      <c r="F121" s="189">
        <v>1.8</v>
      </c>
      <c r="G121" s="512">
        <v>2</v>
      </c>
      <c r="H121" s="190">
        <v>0.01</v>
      </c>
      <c r="I121" s="190">
        <v>26</v>
      </c>
      <c r="J121" s="225">
        <v>1.8</v>
      </c>
      <c r="K121" s="190">
        <v>0</v>
      </c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spans="1:22" ht="14.25" customHeight="1" thickBot="1" thickTop="1">
      <c r="A122" s="55">
        <v>4</v>
      </c>
      <c r="B122" s="587" t="s">
        <v>258</v>
      </c>
      <c r="C122" s="587"/>
      <c r="D122" s="588"/>
      <c r="E122" s="189">
        <v>2.3</v>
      </c>
      <c r="F122" s="189">
        <v>2.3</v>
      </c>
      <c r="G122" s="189">
        <v>0</v>
      </c>
      <c r="H122" s="190">
        <v>0</v>
      </c>
      <c r="I122" s="190">
        <v>5</v>
      </c>
      <c r="J122" s="225">
        <v>0.3</v>
      </c>
      <c r="K122" s="190">
        <v>0</v>
      </c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spans="1:22" ht="36" customHeight="1" thickBot="1" thickTop="1">
      <c r="A123" s="589" t="s">
        <v>17</v>
      </c>
      <c r="B123" s="590"/>
      <c r="C123" s="590"/>
      <c r="D123" s="591"/>
      <c r="E123" s="226">
        <f aca="true" t="shared" si="9" ref="E123:K123">E117+E112+E105+E89+E86+E76+E12+E7</f>
        <v>1628.7000000000003</v>
      </c>
      <c r="F123" s="226">
        <f t="shared" si="9"/>
        <v>1616.4</v>
      </c>
      <c r="G123" s="226">
        <f t="shared" si="9"/>
        <v>169.70000000000002</v>
      </c>
      <c r="H123" s="226">
        <f t="shared" si="9"/>
        <v>15.698999999999995</v>
      </c>
      <c r="I123" s="492">
        <f t="shared" si="9"/>
        <v>1207</v>
      </c>
      <c r="J123" s="226">
        <f t="shared" si="9"/>
        <v>110.34</v>
      </c>
      <c r="K123" s="226">
        <f t="shared" si="9"/>
        <v>1.3</v>
      </c>
      <c r="L123" s="51"/>
      <c r="M123" s="51"/>
      <c r="N123" s="83"/>
      <c r="O123" s="51"/>
      <c r="P123" s="51"/>
      <c r="Q123" s="51"/>
      <c r="R123" s="51"/>
      <c r="S123" s="51"/>
      <c r="T123" s="51"/>
      <c r="U123" s="51"/>
      <c r="V123" s="51"/>
    </row>
    <row r="124" spans="1:22" ht="13.5" thickTop="1">
      <c r="A124" s="51"/>
      <c r="B124" s="51"/>
      <c r="C124" s="51"/>
      <c r="D124" s="51"/>
      <c r="E124" s="51"/>
      <c r="F124" s="51"/>
      <c r="G124" s="51"/>
      <c r="H124" s="52"/>
      <c r="I124" s="51" t="s">
        <v>257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spans="1:22" ht="75.75" customHeight="1">
      <c r="A125" s="592" t="s">
        <v>245</v>
      </c>
      <c r="B125" s="592"/>
      <c r="C125" s="592"/>
      <c r="D125" s="592"/>
      <c r="E125" s="592"/>
      <c r="F125" s="592"/>
      <c r="G125" s="592"/>
      <c r="H125" s="592"/>
      <c r="I125" s="592"/>
      <c r="J125" s="592"/>
      <c r="K125" s="592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</row>
    <row r="126" spans="1:22" ht="12.75">
      <c r="A126" s="51"/>
      <c r="B126" s="51"/>
      <c r="C126" s="5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</row>
    <row r="127" spans="1:22" ht="12.75">
      <c r="A127" s="51"/>
      <c r="B127" s="51"/>
      <c r="C127" s="5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</row>
    <row r="128" spans="1:22" ht="12.75">
      <c r="A128" s="51"/>
      <c r="B128" s="51"/>
      <c r="C128" s="5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22" ht="12.75">
      <c r="A129" s="51"/>
      <c r="B129" s="51"/>
      <c r="C129" s="5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</row>
    <row r="130" spans="1:22" ht="12.75">
      <c r="A130" s="51"/>
      <c r="B130" s="51"/>
      <c r="C130" s="5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</row>
    <row r="131" spans="1:22" ht="12.75">
      <c r="A131" s="51"/>
      <c r="B131" s="51"/>
      <c r="C131" s="5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22" ht="12.75">
      <c r="A132" s="51"/>
      <c r="B132" s="51"/>
      <c r="C132" s="5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</row>
    <row r="133" spans="1:22" ht="12.75">
      <c r="A133" s="51"/>
      <c r="B133" s="51"/>
      <c r="C133" s="5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</row>
    <row r="134" spans="1:22" ht="12.75">
      <c r="A134" s="51"/>
      <c r="B134" s="51"/>
      <c r="C134" s="5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</row>
    <row r="135" spans="1:22" ht="12.75">
      <c r="A135" s="51"/>
      <c r="B135" s="51"/>
      <c r="C135" s="5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</row>
    <row r="136" spans="1:22" ht="12.75">
      <c r="A136" s="51"/>
      <c r="B136" s="51"/>
      <c r="C136" s="5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1:22" ht="12.75">
      <c r="A137" s="51"/>
      <c r="B137" s="51"/>
      <c r="C137" s="5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</sheetData>
  <mergeCells count="79">
    <mergeCell ref="B120:D120"/>
    <mergeCell ref="B122:D122"/>
    <mergeCell ref="A123:D123"/>
    <mergeCell ref="A125:K125"/>
    <mergeCell ref="B116:D116"/>
    <mergeCell ref="A117:D117"/>
    <mergeCell ref="B118:D118"/>
    <mergeCell ref="B119:D119"/>
    <mergeCell ref="B109:D109"/>
    <mergeCell ref="A112:D112"/>
    <mergeCell ref="B113:D113"/>
    <mergeCell ref="B114:D114"/>
    <mergeCell ref="A105:D105"/>
    <mergeCell ref="B106:D106"/>
    <mergeCell ref="B107:D107"/>
    <mergeCell ref="A108:D108"/>
    <mergeCell ref="B96:D96"/>
    <mergeCell ref="B97:D97"/>
    <mergeCell ref="B98:D98"/>
    <mergeCell ref="B104:D104"/>
    <mergeCell ref="B92:D92"/>
    <mergeCell ref="B93:D93"/>
    <mergeCell ref="B94:D94"/>
    <mergeCell ref="B95:D95"/>
    <mergeCell ref="B87:D87"/>
    <mergeCell ref="B88:D88"/>
    <mergeCell ref="A89:D89"/>
    <mergeCell ref="B91:D91"/>
    <mergeCell ref="B80:D80"/>
    <mergeCell ref="A82:D82"/>
    <mergeCell ref="B83:D83"/>
    <mergeCell ref="A86:D86"/>
    <mergeCell ref="B73:D73"/>
    <mergeCell ref="A76:D76"/>
    <mergeCell ref="B77:D77"/>
    <mergeCell ref="B79:D79"/>
    <mergeCell ref="B65:D65"/>
    <mergeCell ref="A68:D68"/>
    <mergeCell ref="B69:D69"/>
    <mergeCell ref="A72:D72"/>
    <mergeCell ref="B49:D49"/>
    <mergeCell ref="A52:D52"/>
    <mergeCell ref="B53:D53"/>
    <mergeCell ref="A56:D56"/>
    <mergeCell ref="B41:D41"/>
    <mergeCell ref="A44:D44"/>
    <mergeCell ref="B45:D45"/>
    <mergeCell ref="A48:D48"/>
    <mergeCell ref="B36:D36"/>
    <mergeCell ref="A37:D37"/>
    <mergeCell ref="B38:D38"/>
    <mergeCell ref="A40:D40"/>
    <mergeCell ref="B39:D39"/>
    <mergeCell ref="B57:D57"/>
    <mergeCell ref="A60:D60"/>
    <mergeCell ref="B61:D61"/>
    <mergeCell ref="A64:D64"/>
    <mergeCell ref="B35:D35"/>
    <mergeCell ref="A34:D34"/>
    <mergeCell ref="B27:D27"/>
    <mergeCell ref="A30:D30"/>
    <mergeCell ref="B31:D31"/>
    <mergeCell ref="B9:D9"/>
    <mergeCell ref="B10:D10"/>
    <mergeCell ref="B11:D11"/>
    <mergeCell ref="A26:D26"/>
    <mergeCell ref="B13:D13"/>
    <mergeCell ref="A14:D14"/>
    <mergeCell ref="B15:D15"/>
    <mergeCell ref="E115:K115"/>
    <mergeCell ref="B115:D115"/>
    <mergeCell ref="F1:K1"/>
    <mergeCell ref="A3:K3"/>
    <mergeCell ref="A4:K4"/>
    <mergeCell ref="J5:K5"/>
    <mergeCell ref="A6:D6"/>
    <mergeCell ref="A7:D7"/>
    <mergeCell ref="B8:D8"/>
    <mergeCell ref="A12:D12"/>
  </mergeCells>
  <printOptions horizontalCentered="1"/>
  <pageMargins left="0.3937007874015748" right="0" top="0.3937007874015748" bottom="0.3937007874015748" header="0.5118110236220472" footer="0.5118110236220472"/>
  <pageSetup fitToHeight="2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3"/>
  <sheetViews>
    <sheetView view="pageBreakPreview" zoomScale="60" zoomScaleNormal="60" workbookViewId="0" topLeftCell="A1">
      <selection activeCell="E21" sqref="E21"/>
    </sheetView>
  </sheetViews>
  <sheetFormatPr defaultColWidth="9.00390625" defaultRowHeight="12.75"/>
  <cols>
    <col min="1" max="1" width="94.25390625" style="0" customWidth="1"/>
    <col min="2" max="2" width="31.75390625" style="0" customWidth="1"/>
    <col min="3" max="3" width="24.25390625" style="0" customWidth="1"/>
    <col min="4" max="4" width="21.875" style="0" customWidth="1"/>
    <col min="5" max="5" width="33.125" style="0" customWidth="1"/>
    <col min="6" max="6" width="24.125" style="0" customWidth="1"/>
    <col min="7" max="7" width="22.625" style="0" customWidth="1"/>
    <col min="8" max="8" width="23.875" style="0" customWidth="1"/>
    <col min="9" max="9" width="30.75390625" style="0" customWidth="1"/>
  </cols>
  <sheetData>
    <row r="2" spans="1:9" ht="93.75" customHeight="1">
      <c r="A2" s="608" t="s">
        <v>306</v>
      </c>
      <c r="B2" s="608"/>
      <c r="C2" s="608"/>
      <c r="D2" s="608"/>
      <c r="E2" s="608"/>
      <c r="F2" s="608"/>
      <c r="G2" s="608"/>
      <c r="H2" s="608"/>
      <c r="I2" s="608"/>
    </row>
    <row r="3" spans="1:9" ht="20.25" customHeight="1">
      <c r="A3" s="609" t="s">
        <v>117</v>
      </c>
      <c r="B3" s="609"/>
      <c r="C3" s="609"/>
      <c r="D3" s="609"/>
      <c r="E3" s="609"/>
      <c r="F3" s="609"/>
      <c r="G3" s="609"/>
      <c r="H3" s="609"/>
      <c r="I3" s="609"/>
    </row>
    <row r="4" ht="26.25" customHeight="1">
      <c r="B4" s="64"/>
    </row>
    <row r="5" spans="1:23" ht="97.5" customHeight="1">
      <c r="A5" s="610" t="s">
        <v>193</v>
      </c>
      <c r="B5" s="613" t="s">
        <v>18</v>
      </c>
      <c r="C5" s="616" t="s">
        <v>118</v>
      </c>
      <c r="D5" s="617"/>
      <c r="E5" s="618"/>
      <c r="F5" s="597" t="s">
        <v>119</v>
      </c>
      <c r="G5" s="625" t="s">
        <v>120</v>
      </c>
      <c r="H5" s="626"/>
      <c r="I5" s="627" t="s">
        <v>121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ht="15.75" customHeight="1">
      <c r="A6" s="611"/>
      <c r="B6" s="614"/>
      <c r="C6" s="619"/>
      <c r="D6" s="620"/>
      <c r="E6" s="621"/>
      <c r="F6" s="598"/>
      <c r="G6" s="597" t="s">
        <v>122</v>
      </c>
      <c r="H6" s="597" t="s">
        <v>123</v>
      </c>
      <c r="I6" s="628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15.75" customHeight="1">
      <c r="A7" s="611"/>
      <c r="B7" s="614"/>
      <c r="C7" s="622"/>
      <c r="D7" s="623"/>
      <c r="E7" s="624"/>
      <c r="F7" s="598"/>
      <c r="G7" s="598"/>
      <c r="H7" s="598"/>
      <c r="I7" s="628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ht="78.75" customHeight="1">
      <c r="A8" s="612"/>
      <c r="B8" s="615"/>
      <c r="C8" s="65" t="s">
        <v>21</v>
      </c>
      <c r="D8" s="65" t="s">
        <v>124</v>
      </c>
      <c r="E8" s="65" t="s">
        <v>125</v>
      </c>
      <c r="F8" s="599"/>
      <c r="G8" s="599"/>
      <c r="H8" s="599"/>
      <c r="I8" s="629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3" ht="52.5">
      <c r="A9" s="89" t="s">
        <v>126</v>
      </c>
      <c r="B9" s="68" t="s">
        <v>127</v>
      </c>
      <c r="C9" s="65">
        <v>1</v>
      </c>
      <c r="D9" s="65">
        <v>2</v>
      </c>
      <c r="E9" s="65">
        <v>3</v>
      </c>
      <c r="F9" s="69">
        <v>4</v>
      </c>
      <c r="G9" s="67">
        <v>5</v>
      </c>
      <c r="H9" s="67">
        <v>6</v>
      </c>
      <c r="I9" s="90" t="s">
        <v>195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27">
      <c r="A10" s="232" t="s">
        <v>266</v>
      </c>
      <c r="B10" s="233"/>
      <c r="C10" s="233"/>
      <c r="D10" s="233"/>
      <c r="E10" s="233"/>
      <c r="F10" s="233"/>
      <c r="G10" s="233"/>
      <c r="H10" s="233"/>
      <c r="I10" s="234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9" ht="27">
      <c r="A11" s="603" t="s">
        <v>128</v>
      </c>
      <c r="B11" s="604"/>
      <c r="C11" s="604"/>
      <c r="D11" s="604"/>
      <c r="E11" s="604"/>
      <c r="F11" s="604"/>
      <c r="G11" s="604"/>
      <c r="H11" s="604"/>
      <c r="I11" s="605"/>
    </row>
    <row r="12" spans="1:9" ht="57" customHeight="1">
      <c r="A12" s="242" t="s">
        <v>129</v>
      </c>
      <c r="B12" s="243" t="s">
        <v>130</v>
      </c>
      <c r="C12" s="244"/>
      <c r="D12" s="244"/>
      <c r="E12" s="244"/>
      <c r="F12" s="245"/>
      <c r="G12" s="246"/>
      <c r="H12" s="247"/>
      <c r="I12" s="248"/>
    </row>
    <row r="13" spans="1:9" ht="26.25">
      <c r="A13" s="249" t="s">
        <v>131</v>
      </c>
      <c r="B13" s="250" t="s">
        <v>132</v>
      </c>
      <c r="C13" s="251"/>
      <c r="D13" s="251"/>
      <c r="E13" s="251"/>
      <c r="F13" s="252"/>
      <c r="G13" s="253"/>
      <c r="H13" s="96"/>
      <c r="I13" s="254"/>
    </row>
    <row r="14" spans="1:9" ht="27.75">
      <c r="A14" s="255" t="s">
        <v>133</v>
      </c>
      <c r="B14" s="256">
        <v>320330000</v>
      </c>
      <c r="C14" s="244" t="s">
        <v>134</v>
      </c>
      <c r="D14" s="257">
        <f>D15+D16+D17</f>
        <v>1931.8999999999999</v>
      </c>
      <c r="E14" s="257">
        <f>E15+E16+E17</f>
        <v>1823.5</v>
      </c>
      <c r="F14" s="258">
        <v>168.14</v>
      </c>
      <c r="G14" s="259">
        <f>D14*F14</f>
        <v>324829.66599999997</v>
      </c>
      <c r="H14" s="260">
        <f>E14*F14</f>
        <v>306603.29</v>
      </c>
      <c r="I14" s="261"/>
    </row>
    <row r="15" spans="1:9" ht="27.75">
      <c r="A15" s="262" t="s">
        <v>267</v>
      </c>
      <c r="B15" s="263"/>
      <c r="C15" s="244"/>
      <c r="D15" s="519">
        <v>54</v>
      </c>
      <c r="E15" s="264">
        <v>102.2</v>
      </c>
      <c r="F15" s="258"/>
      <c r="G15" s="266"/>
      <c r="H15" s="267"/>
      <c r="I15" s="261"/>
    </row>
    <row r="16" spans="1:9" ht="51.75">
      <c r="A16" s="268" t="s">
        <v>268</v>
      </c>
      <c r="B16" s="263"/>
      <c r="C16" s="244"/>
      <c r="D16" s="264">
        <v>1164.6</v>
      </c>
      <c r="E16" s="264">
        <v>1107.3</v>
      </c>
      <c r="F16" s="258"/>
      <c r="G16" s="266"/>
      <c r="H16" s="267"/>
      <c r="I16" s="261"/>
    </row>
    <row r="17" spans="1:9" ht="27.75">
      <c r="A17" s="269" t="s">
        <v>269</v>
      </c>
      <c r="B17" s="270"/>
      <c r="C17" s="271"/>
      <c r="D17" s="272">
        <v>713.3</v>
      </c>
      <c r="E17" s="272">
        <v>614</v>
      </c>
      <c r="F17" s="273"/>
      <c r="G17" s="274"/>
      <c r="H17" s="275"/>
      <c r="I17" s="276"/>
    </row>
    <row r="18" spans="1:9" ht="27.75">
      <c r="A18" s="262" t="s">
        <v>136</v>
      </c>
      <c r="B18" s="277"/>
      <c r="C18" s="244" t="s">
        <v>192</v>
      </c>
      <c r="D18" s="244" t="s">
        <v>192</v>
      </c>
      <c r="E18" s="244" t="s">
        <v>192</v>
      </c>
      <c r="F18" s="258" t="s">
        <v>192</v>
      </c>
      <c r="G18" s="259">
        <f>G14</f>
        <v>324829.66599999997</v>
      </c>
      <c r="H18" s="260">
        <f>H14</f>
        <v>306603.29</v>
      </c>
      <c r="I18" s="259">
        <f>G18/H18*100</f>
        <v>105.94461200987114</v>
      </c>
    </row>
    <row r="19" spans="1:9" ht="27">
      <c r="A19" s="606" t="s">
        <v>137</v>
      </c>
      <c r="B19" s="604"/>
      <c r="C19" s="604"/>
      <c r="D19" s="604"/>
      <c r="E19" s="604"/>
      <c r="F19" s="604"/>
      <c r="G19" s="604"/>
      <c r="H19" s="604"/>
      <c r="I19" s="607"/>
    </row>
    <row r="20" spans="1:9" ht="51">
      <c r="A20" s="279" t="s">
        <v>270</v>
      </c>
      <c r="B20" s="280" t="s">
        <v>271</v>
      </c>
      <c r="C20" s="281"/>
      <c r="D20" s="281"/>
      <c r="E20" s="281"/>
      <c r="F20" s="282"/>
      <c r="G20" s="281"/>
      <c r="H20" s="278"/>
      <c r="I20" s="283"/>
    </row>
    <row r="21" spans="1:9" ht="48" customHeight="1">
      <c r="A21" s="284" t="s">
        <v>272</v>
      </c>
      <c r="B21" s="285" t="s">
        <v>273</v>
      </c>
      <c r="C21" s="286"/>
      <c r="D21" s="286"/>
      <c r="E21" s="286"/>
      <c r="F21" s="287"/>
      <c r="G21" s="286"/>
      <c r="H21" s="288"/>
      <c r="I21" s="289"/>
    </row>
    <row r="22" spans="1:9" ht="81" customHeight="1">
      <c r="A22" s="290" t="s">
        <v>274</v>
      </c>
      <c r="B22" s="241">
        <v>9220020000</v>
      </c>
      <c r="C22" s="65" t="s">
        <v>275</v>
      </c>
      <c r="D22" s="291">
        <f>D23</f>
        <v>505.6</v>
      </c>
      <c r="E22" s="291">
        <f>E23</f>
        <v>171.9</v>
      </c>
      <c r="F22" s="292">
        <v>8.3</v>
      </c>
      <c r="G22" s="293">
        <f>D22*F22</f>
        <v>4196.4800000000005</v>
      </c>
      <c r="H22" s="294">
        <f>E22*F22</f>
        <v>1426.7700000000002</v>
      </c>
      <c r="I22" s="289"/>
    </row>
    <row r="23" spans="1:9" ht="39" customHeight="1">
      <c r="A23" s="279" t="s">
        <v>261</v>
      </c>
      <c r="B23" s="241"/>
      <c r="C23" s="65"/>
      <c r="D23" s="471">
        <v>505.6</v>
      </c>
      <c r="E23" s="295">
        <v>171.9</v>
      </c>
      <c r="F23" s="296"/>
      <c r="G23" s="286"/>
      <c r="H23" s="288"/>
      <c r="I23" s="289"/>
    </row>
    <row r="24" spans="1:9" ht="52.5">
      <c r="A24" s="284" t="s">
        <v>276</v>
      </c>
      <c r="B24" s="285" t="s">
        <v>277</v>
      </c>
      <c r="C24" s="286"/>
      <c r="D24" s="286"/>
      <c r="E24" s="286"/>
      <c r="F24" s="296"/>
      <c r="G24" s="286"/>
      <c r="H24" s="288"/>
      <c r="I24" s="289"/>
    </row>
    <row r="25" spans="1:9" ht="27">
      <c r="A25" s="297" t="s">
        <v>278</v>
      </c>
      <c r="B25" s="298">
        <v>9293000000</v>
      </c>
      <c r="C25" s="65" t="s">
        <v>275</v>
      </c>
      <c r="D25" s="299">
        <f>D26+D27+D28+D29+D30+D31+D32+D33+D34</f>
        <v>281.5</v>
      </c>
      <c r="E25" s="299">
        <f>E26+E27+E28+E29+E30+E31+E32+E33</f>
        <v>347.90000000000003</v>
      </c>
      <c r="F25" s="65">
        <v>5.79</v>
      </c>
      <c r="G25" s="300">
        <f>D25*F25</f>
        <v>1629.885</v>
      </c>
      <c r="H25" s="301">
        <f>E25*F25</f>
        <v>2014.3410000000001</v>
      </c>
      <c r="I25" s="283"/>
    </row>
    <row r="26" spans="1:9" ht="27">
      <c r="A26" s="279" t="s">
        <v>234</v>
      </c>
      <c r="B26" s="236"/>
      <c r="C26" s="229"/>
      <c r="D26" s="464">
        <v>24</v>
      </c>
      <c r="E26" s="460">
        <v>29</v>
      </c>
      <c r="F26" s="304"/>
      <c r="G26" s="305"/>
      <c r="H26" s="240"/>
      <c r="I26" s="306"/>
    </row>
    <row r="27" spans="1:9" ht="27">
      <c r="A27" s="279" t="s">
        <v>261</v>
      </c>
      <c r="B27" s="237"/>
      <c r="C27" s="65"/>
      <c r="D27" s="459">
        <v>51</v>
      </c>
      <c r="E27" s="307">
        <v>2.7</v>
      </c>
      <c r="F27" s="281"/>
      <c r="G27" s="68"/>
      <c r="H27" s="238"/>
      <c r="I27" s="282"/>
    </row>
    <row r="28" spans="1:9" ht="27">
      <c r="A28" s="484" t="s">
        <v>233</v>
      </c>
      <c r="B28" s="239"/>
      <c r="C28" s="230"/>
      <c r="D28" s="510">
        <v>0</v>
      </c>
      <c r="E28" s="308">
        <v>25</v>
      </c>
      <c r="F28" s="304"/>
      <c r="G28" s="305"/>
      <c r="H28" s="240"/>
      <c r="I28" s="306"/>
    </row>
    <row r="29" spans="1:9" ht="27">
      <c r="A29" s="279" t="s">
        <v>279</v>
      </c>
      <c r="B29" s="235"/>
      <c r="C29" s="309"/>
      <c r="D29" s="309">
        <v>0</v>
      </c>
      <c r="E29" s="309">
        <v>15.9</v>
      </c>
      <c r="F29" s="310"/>
      <c r="G29" s="311"/>
      <c r="H29" s="312"/>
      <c r="I29" s="283"/>
    </row>
    <row r="30" spans="1:9" ht="27">
      <c r="A30" s="279" t="s">
        <v>262</v>
      </c>
      <c r="B30" s="236"/>
      <c r="C30" s="229"/>
      <c r="D30" s="464">
        <v>0</v>
      </c>
      <c r="E30" s="464">
        <v>135.3</v>
      </c>
      <c r="F30" s="310"/>
      <c r="G30" s="313"/>
      <c r="H30" s="238"/>
      <c r="I30" s="283"/>
    </row>
    <row r="31" spans="1:9" ht="27">
      <c r="A31" s="279" t="s">
        <v>263</v>
      </c>
      <c r="B31" s="236"/>
      <c r="C31" s="229"/>
      <c r="D31" s="302">
        <v>4</v>
      </c>
      <c r="E31" s="302">
        <v>3</v>
      </c>
      <c r="F31" s="310"/>
      <c r="G31" s="313"/>
      <c r="H31" s="238"/>
      <c r="I31" s="283"/>
    </row>
    <row r="32" spans="1:9" ht="27">
      <c r="A32" s="314" t="s">
        <v>264</v>
      </c>
      <c r="B32" s="236"/>
      <c r="C32" s="229"/>
      <c r="D32" s="464">
        <v>112</v>
      </c>
      <c r="E32" s="464">
        <v>85</v>
      </c>
      <c r="F32" s="310"/>
      <c r="G32" s="313"/>
      <c r="H32" s="238"/>
      <c r="I32" s="283"/>
    </row>
    <row r="33" spans="1:9" ht="27">
      <c r="A33" s="314" t="s">
        <v>249</v>
      </c>
      <c r="B33" s="236"/>
      <c r="C33" s="229"/>
      <c r="D33" s="302">
        <v>34</v>
      </c>
      <c r="E33" s="302">
        <v>52</v>
      </c>
      <c r="F33" s="310"/>
      <c r="G33" s="313"/>
      <c r="H33" s="238"/>
      <c r="I33" s="283"/>
    </row>
    <row r="34" spans="1:9" ht="27">
      <c r="A34" s="314" t="s">
        <v>301</v>
      </c>
      <c r="B34" s="236"/>
      <c r="C34" s="229"/>
      <c r="D34" s="302">
        <v>56.5</v>
      </c>
      <c r="E34" s="302">
        <v>0</v>
      </c>
      <c r="F34" s="310"/>
      <c r="G34" s="313"/>
      <c r="H34" s="238"/>
      <c r="I34" s="283"/>
    </row>
    <row r="35" spans="1:9" ht="52.5">
      <c r="A35" s="315" t="s">
        <v>280</v>
      </c>
      <c r="B35" s="316" t="s">
        <v>281</v>
      </c>
      <c r="C35" s="65"/>
      <c r="D35" s="281"/>
      <c r="E35" s="281"/>
      <c r="F35" s="282"/>
      <c r="G35" s="286"/>
      <c r="H35" s="281"/>
      <c r="I35" s="283"/>
    </row>
    <row r="36" spans="1:9" ht="27">
      <c r="A36" s="297" t="s">
        <v>282</v>
      </c>
      <c r="B36" s="298">
        <v>9110050000</v>
      </c>
      <c r="C36" s="65" t="s">
        <v>275</v>
      </c>
      <c r="D36" s="299">
        <f>D37+D38+D39+D40+D41+D42+D43+D44+D45</f>
        <v>318</v>
      </c>
      <c r="E36" s="299">
        <f>E37+E38+E39+E40+E41+E42+E43+E44+E45</f>
        <v>360.2</v>
      </c>
      <c r="F36" s="65">
        <v>8.46</v>
      </c>
      <c r="G36" s="300">
        <f>D36*F36</f>
        <v>2690.28</v>
      </c>
      <c r="H36" s="294">
        <f>E36*F36</f>
        <v>3047.2920000000004</v>
      </c>
      <c r="I36" s="289"/>
    </row>
    <row r="37" spans="1:9" ht="27">
      <c r="A37" s="314" t="s">
        <v>299</v>
      </c>
      <c r="B37" s="239"/>
      <c r="C37" s="230"/>
      <c r="D37" s="460">
        <v>29</v>
      </c>
      <c r="E37" s="303">
        <v>20</v>
      </c>
      <c r="F37" s="304"/>
      <c r="G37" s="68"/>
      <c r="H37" s="317"/>
      <c r="I37" s="318"/>
    </row>
    <row r="38" spans="1:9" ht="27">
      <c r="A38" s="279" t="s">
        <v>234</v>
      </c>
      <c r="B38" s="298"/>
      <c r="C38" s="65"/>
      <c r="D38" s="459">
        <v>33</v>
      </c>
      <c r="E38" s="459">
        <v>38</v>
      </c>
      <c r="F38" s="281"/>
      <c r="G38" s="313"/>
      <c r="H38" s="319"/>
      <c r="I38" s="320"/>
    </row>
    <row r="39" spans="1:9" ht="27">
      <c r="A39" s="279" t="s">
        <v>261</v>
      </c>
      <c r="B39" s="298"/>
      <c r="C39" s="65"/>
      <c r="D39" s="459">
        <v>50</v>
      </c>
      <c r="E39" s="307">
        <v>15</v>
      </c>
      <c r="F39" s="281"/>
      <c r="G39" s="68"/>
      <c r="H39" s="317"/>
      <c r="I39" s="318"/>
    </row>
    <row r="40" spans="1:9" ht="27">
      <c r="A40" s="484" t="s">
        <v>233</v>
      </c>
      <c r="B40" s="298"/>
      <c r="C40" s="65"/>
      <c r="D40" s="515">
        <v>25</v>
      </c>
      <c r="E40" s="311">
        <v>44</v>
      </c>
      <c r="F40" s="281"/>
      <c r="G40" s="68"/>
      <c r="H40" s="317"/>
      <c r="I40" s="318"/>
    </row>
    <row r="41" spans="1:9" ht="27">
      <c r="A41" s="279" t="s">
        <v>283</v>
      </c>
      <c r="B41" s="65"/>
      <c r="C41" s="65"/>
      <c r="D41" s="459">
        <v>0</v>
      </c>
      <c r="E41" s="312">
        <v>17.5</v>
      </c>
      <c r="F41" s="281"/>
      <c r="G41" s="311"/>
      <c r="H41" s="311"/>
      <c r="I41" s="321"/>
    </row>
    <row r="42" spans="1:9" ht="27">
      <c r="A42" s="322" t="s">
        <v>262</v>
      </c>
      <c r="B42" s="231"/>
      <c r="C42" s="231"/>
      <c r="D42" s="471">
        <v>0</v>
      </c>
      <c r="E42" s="472">
        <v>69.7</v>
      </c>
      <c r="F42" s="323"/>
      <c r="G42" s="305"/>
      <c r="H42" s="305"/>
      <c r="I42" s="324"/>
    </row>
    <row r="43" spans="1:9" ht="27">
      <c r="A43" s="322" t="s">
        <v>263</v>
      </c>
      <c r="B43" s="231"/>
      <c r="C43" s="231"/>
      <c r="D43" s="459">
        <v>18</v>
      </c>
      <c r="E43" s="325">
        <v>19</v>
      </c>
      <c r="F43" s="326"/>
      <c r="G43" s="68"/>
      <c r="H43" s="68"/>
      <c r="I43" s="327"/>
    </row>
    <row r="44" spans="1:9" ht="27">
      <c r="A44" s="328" t="s">
        <v>249</v>
      </c>
      <c r="B44" s="65"/>
      <c r="C44" s="65"/>
      <c r="D44" s="510">
        <v>15</v>
      </c>
      <c r="E44" s="329">
        <v>21</v>
      </c>
      <c r="F44" s="326"/>
      <c r="G44" s="68"/>
      <c r="H44" s="68"/>
      <c r="I44" s="330"/>
    </row>
    <row r="45" spans="1:9" ht="27">
      <c r="A45" s="331" t="s">
        <v>264</v>
      </c>
      <c r="B45" s="230"/>
      <c r="C45" s="230"/>
      <c r="D45" s="459">
        <v>148</v>
      </c>
      <c r="E45" s="463">
        <v>116</v>
      </c>
      <c r="F45" s="278"/>
      <c r="G45" s="305"/>
      <c r="H45" s="305"/>
      <c r="I45" s="327"/>
    </row>
    <row r="46" spans="1:9" ht="27">
      <c r="A46" s="279" t="s">
        <v>136</v>
      </c>
      <c r="B46" s="65"/>
      <c r="C46" s="65" t="s">
        <v>192</v>
      </c>
      <c r="D46" s="68" t="s">
        <v>284</v>
      </c>
      <c r="E46" s="317" t="s">
        <v>192</v>
      </c>
      <c r="F46" s="238" t="s">
        <v>192</v>
      </c>
      <c r="G46" s="300">
        <f>G22+G25+G36</f>
        <v>8516.645</v>
      </c>
      <c r="H46" s="300">
        <f>H22+H25+H36</f>
        <v>6488.403</v>
      </c>
      <c r="I46" s="301">
        <f>G46/H46*100</f>
        <v>131.25949482484364</v>
      </c>
    </row>
    <row r="47" spans="1:9" ht="58.5" customHeight="1">
      <c r="A47" s="332" t="s">
        <v>138</v>
      </c>
      <c r="B47" s="333" t="s">
        <v>139</v>
      </c>
      <c r="C47" s="334"/>
      <c r="D47" s="335"/>
      <c r="E47" s="336"/>
      <c r="F47" s="337"/>
      <c r="G47" s="338"/>
      <c r="H47" s="338"/>
      <c r="I47" s="339"/>
    </row>
    <row r="48" spans="1:9" ht="105">
      <c r="A48" s="340" t="s">
        <v>216</v>
      </c>
      <c r="B48" s="341" t="s">
        <v>217</v>
      </c>
      <c r="C48" s="342"/>
      <c r="D48" s="244"/>
      <c r="E48" s="343"/>
      <c r="F48" s="245"/>
      <c r="G48" s="344"/>
      <c r="H48" s="344"/>
      <c r="I48" s="345"/>
    </row>
    <row r="49" spans="1:9" ht="52.5">
      <c r="A49" s="255" t="s">
        <v>285</v>
      </c>
      <c r="B49" s="341" t="s">
        <v>140</v>
      </c>
      <c r="C49" s="342" t="s">
        <v>286</v>
      </c>
      <c r="D49" s="257">
        <f>D50</f>
        <v>0.3</v>
      </c>
      <c r="E49" s="257">
        <f>E50</f>
        <v>0.7</v>
      </c>
      <c r="F49" s="258">
        <v>2716.41</v>
      </c>
      <c r="G49" s="259">
        <f>D49*F49</f>
        <v>814.9229999999999</v>
      </c>
      <c r="H49" s="259">
        <f>E49*F49</f>
        <v>1901.4869999999999</v>
      </c>
      <c r="I49" s="346"/>
    </row>
    <row r="50" spans="1:9" ht="40.5" customHeight="1">
      <c r="A50" s="347" t="s">
        <v>287</v>
      </c>
      <c r="B50" s="341"/>
      <c r="C50" s="342"/>
      <c r="D50" s="265">
        <v>0.3</v>
      </c>
      <c r="E50" s="386">
        <v>0.7</v>
      </c>
      <c r="F50" s="258"/>
      <c r="G50" s="344"/>
      <c r="H50" s="344"/>
      <c r="I50" s="348"/>
    </row>
    <row r="51" spans="1:9" ht="40.5" customHeight="1">
      <c r="A51" s="486" t="s">
        <v>136</v>
      </c>
      <c r="B51" s="341"/>
      <c r="C51" s="342" t="s">
        <v>192</v>
      </c>
      <c r="D51" s="265" t="s">
        <v>192</v>
      </c>
      <c r="E51" s="485" t="s">
        <v>192</v>
      </c>
      <c r="F51" s="400" t="s">
        <v>192</v>
      </c>
      <c r="G51" s="487">
        <f>G49</f>
        <v>814.9229999999999</v>
      </c>
      <c r="H51" s="487">
        <f>H49</f>
        <v>1901.4869999999999</v>
      </c>
      <c r="I51" s="488">
        <f>G51/H51*100</f>
        <v>42.857142857142854</v>
      </c>
    </row>
    <row r="52" spans="1:9" ht="63" customHeight="1">
      <c r="A52" s="242" t="s">
        <v>143</v>
      </c>
      <c r="B52" s="349" t="s">
        <v>144</v>
      </c>
      <c r="C52" s="342"/>
      <c r="D52" s="244" t="s">
        <v>304</v>
      </c>
      <c r="E52" s="350"/>
      <c r="F52" s="351"/>
      <c r="G52" s="338"/>
      <c r="H52" s="338"/>
      <c r="I52" s="339"/>
    </row>
    <row r="53" spans="1:9" ht="35.25" customHeight="1">
      <c r="A53" s="249" t="s">
        <v>145</v>
      </c>
      <c r="B53" s="352" t="s">
        <v>146</v>
      </c>
      <c r="C53" s="353"/>
      <c r="D53" s="251"/>
      <c r="E53" s="244"/>
      <c r="F53" s="245"/>
      <c r="G53" s="344"/>
      <c r="H53" s="344"/>
      <c r="I53" s="261"/>
    </row>
    <row r="54" spans="1:9" ht="52.5">
      <c r="A54" s="354" t="s">
        <v>147</v>
      </c>
      <c r="B54" s="355">
        <v>9510000000</v>
      </c>
      <c r="C54" s="356" t="s">
        <v>148</v>
      </c>
      <c r="D54" s="357">
        <f>D55</f>
        <v>0.106</v>
      </c>
      <c r="E54" s="357">
        <f>E55</f>
        <v>0.095</v>
      </c>
      <c r="F54" s="258">
        <v>272.37</v>
      </c>
      <c r="G54" s="259">
        <f>D54*F54</f>
        <v>28.87122</v>
      </c>
      <c r="H54" s="259">
        <f>E54*F54</f>
        <v>25.87515</v>
      </c>
      <c r="I54" s="346"/>
    </row>
    <row r="55" spans="1:9" ht="52.5">
      <c r="A55" s="255" t="s">
        <v>260</v>
      </c>
      <c r="B55" s="341"/>
      <c r="C55" s="244"/>
      <c r="D55" s="358">
        <v>0.106</v>
      </c>
      <c r="E55" s="359">
        <v>0.095</v>
      </c>
      <c r="F55" s="360"/>
      <c r="G55" s="361"/>
      <c r="H55" s="361"/>
      <c r="I55" s="362"/>
    </row>
    <row r="56" spans="1:9" ht="52.5">
      <c r="A56" s="477" t="s">
        <v>294</v>
      </c>
      <c r="B56" s="341" t="s">
        <v>295</v>
      </c>
      <c r="C56" s="342"/>
      <c r="D56" s="358"/>
      <c r="E56" s="359"/>
      <c r="F56" s="360"/>
      <c r="G56" s="361"/>
      <c r="H56" s="361"/>
      <c r="I56" s="476"/>
    </row>
    <row r="57" spans="1:9" ht="26.25">
      <c r="A57" s="475" t="s">
        <v>296</v>
      </c>
      <c r="B57" s="341" t="s">
        <v>297</v>
      </c>
      <c r="C57" s="342" t="s">
        <v>298</v>
      </c>
      <c r="D57" s="478">
        <f>D58</f>
        <v>0.056</v>
      </c>
      <c r="E57" s="479">
        <f>E58</f>
        <v>0.072</v>
      </c>
      <c r="F57" s="360">
        <v>267.8</v>
      </c>
      <c r="G57" s="480">
        <f>D57*F57</f>
        <v>14.9968</v>
      </c>
      <c r="H57" s="480">
        <f>E57*F57</f>
        <v>19.2816</v>
      </c>
      <c r="I57" s="476"/>
    </row>
    <row r="58" spans="1:9" ht="52.5">
      <c r="A58" s="255" t="s">
        <v>260</v>
      </c>
      <c r="B58" s="341"/>
      <c r="C58" s="342"/>
      <c r="D58" s="358">
        <v>0.056</v>
      </c>
      <c r="E58" s="359">
        <v>0.072</v>
      </c>
      <c r="F58" s="360"/>
      <c r="G58" s="361"/>
      <c r="H58" s="361"/>
      <c r="I58" s="476"/>
    </row>
    <row r="59" spans="1:9" ht="27.75">
      <c r="A59" s="486" t="s">
        <v>136</v>
      </c>
      <c r="B59" s="341"/>
      <c r="C59" s="342"/>
      <c r="D59" s="358"/>
      <c r="E59" s="359"/>
      <c r="F59" s="360"/>
      <c r="G59" s="489">
        <f>G54+G57</f>
        <v>43.86802</v>
      </c>
      <c r="H59" s="489">
        <f>H54+H57</f>
        <v>45.15675</v>
      </c>
      <c r="I59" s="490">
        <f>G59/H59*100</f>
        <v>97.146096652217</v>
      </c>
    </row>
    <row r="60" spans="1:9" ht="36" customHeight="1">
      <c r="A60" s="363" t="s">
        <v>136</v>
      </c>
      <c r="B60" s="341" t="s">
        <v>192</v>
      </c>
      <c r="C60" s="342" t="s">
        <v>192</v>
      </c>
      <c r="D60" s="244" t="s">
        <v>192</v>
      </c>
      <c r="E60" s="343" t="s">
        <v>192</v>
      </c>
      <c r="F60" s="258" t="s">
        <v>192</v>
      </c>
      <c r="G60" s="259">
        <f>G46+G51+G59</f>
        <v>9375.436020000001</v>
      </c>
      <c r="H60" s="259">
        <f>H46+H51+H59</f>
        <v>8435.04675</v>
      </c>
      <c r="I60" s="364">
        <f>G60/H60*100</f>
        <v>111.14859582728455</v>
      </c>
    </row>
    <row r="61" spans="1:9" ht="38.25" customHeight="1">
      <c r="A61" s="600" t="s">
        <v>149</v>
      </c>
      <c r="B61" s="601"/>
      <c r="C61" s="601"/>
      <c r="D61" s="601"/>
      <c r="E61" s="601"/>
      <c r="F61" s="601"/>
      <c r="G61" s="601"/>
      <c r="H61" s="601"/>
      <c r="I61" s="602"/>
    </row>
    <row r="62" spans="1:9" ht="53.25" customHeight="1">
      <c r="A62" s="365" t="s">
        <v>150</v>
      </c>
      <c r="B62" s="366" t="s">
        <v>288</v>
      </c>
      <c r="C62" s="258"/>
      <c r="D62" s="367"/>
      <c r="E62" s="367"/>
      <c r="F62" s="368"/>
      <c r="G62" s="367"/>
      <c r="H62" s="367"/>
      <c r="I62" s="369"/>
    </row>
    <row r="63" spans="1:9" ht="51" customHeight="1">
      <c r="A63" s="370" t="s">
        <v>151</v>
      </c>
      <c r="B63" s="366">
        <v>110000000</v>
      </c>
      <c r="C63" s="258" t="s">
        <v>191</v>
      </c>
      <c r="D63" s="371">
        <f>D64</f>
        <v>20.5</v>
      </c>
      <c r="E63" s="371">
        <f>E64</f>
        <v>18.1</v>
      </c>
      <c r="F63" s="372">
        <v>173.54</v>
      </c>
      <c r="G63" s="373">
        <f>D63*F63</f>
        <v>3557.5699999999997</v>
      </c>
      <c r="H63" s="373">
        <f>E63*F63</f>
        <v>3141.074</v>
      </c>
      <c r="I63" s="369"/>
    </row>
    <row r="64" spans="1:9" ht="38.25" customHeight="1">
      <c r="A64" s="374" t="s">
        <v>289</v>
      </c>
      <c r="B64" s="372"/>
      <c r="C64" s="367"/>
      <c r="D64" s="372">
        <v>20.5</v>
      </c>
      <c r="E64" s="372">
        <v>18.1</v>
      </c>
      <c r="F64" s="372"/>
      <c r="G64" s="367"/>
      <c r="H64" s="367"/>
      <c r="I64" s="369"/>
    </row>
    <row r="65" spans="1:9" ht="27" customHeight="1">
      <c r="A65" s="376" t="s">
        <v>152</v>
      </c>
      <c r="B65" s="377" t="s">
        <v>153</v>
      </c>
      <c r="C65" s="350"/>
      <c r="D65" s="350"/>
      <c r="E65" s="335"/>
      <c r="F65" s="378"/>
      <c r="G65" s="246"/>
      <c r="H65" s="379"/>
      <c r="I65" s="380"/>
    </row>
    <row r="66" spans="1:9" ht="47.25" customHeight="1">
      <c r="A66" s="381" t="s">
        <v>151</v>
      </c>
      <c r="B66" s="382">
        <v>110000000</v>
      </c>
      <c r="C66" s="258" t="s">
        <v>191</v>
      </c>
      <c r="D66" s="383">
        <f>D67</f>
        <v>20.4</v>
      </c>
      <c r="E66" s="383">
        <f>E67</f>
        <v>18.1</v>
      </c>
      <c r="F66" s="258">
        <v>173.54</v>
      </c>
      <c r="G66" s="259">
        <f>D66*F66</f>
        <v>3540.2159999999994</v>
      </c>
      <c r="H66" s="259">
        <f>E66*F66</f>
        <v>3141.074</v>
      </c>
      <c r="I66" s="384"/>
    </row>
    <row r="67" spans="1:9" ht="40.5" customHeight="1">
      <c r="A67" s="375" t="s">
        <v>290</v>
      </c>
      <c r="B67" s="263"/>
      <c r="C67" s="385"/>
      <c r="D67" s="386">
        <v>20.4</v>
      </c>
      <c r="E67" s="264">
        <v>18.1</v>
      </c>
      <c r="F67" s="258"/>
      <c r="G67" s="387"/>
      <c r="H67" s="387"/>
      <c r="I67" s="248"/>
    </row>
    <row r="68" spans="1:9" ht="52.5">
      <c r="A68" s="388" t="s">
        <v>154</v>
      </c>
      <c r="B68" s="270" t="s">
        <v>155</v>
      </c>
      <c r="C68" s="389"/>
      <c r="D68" s="389"/>
      <c r="E68" s="271"/>
      <c r="F68" s="390"/>
      <c r="G68" s="391"/>
      <c r="H68" s="391"/>
      <c r="I68" s="392"/>
    </row>
    <row r="69" spans="1:9" ht="26.25" customHeight="1">
      <c r="A69" s="393" t="s">
        <v>156</v>
      </c>
      <c r="B69" s="394">
        <v>122000000</v>
      </c>
      <c r="C69" s="395" t="s">
        <v>291</v>
      </c>
      <c r="D69" s="461">
        <f>D70</f>
        <v>2.4</v>
      </c>
      <c r="E69" s="461">
        <f>E70</f>
        <v>2.9</v>
      </c>
      <c r="F69" s="396">
        <v>288.31</v>
      </c>
      <c r="G69" s="397">
        <f>D69*F69</f>
        <v>691.944</v>
      </c>
      <c r="H69" s="397">
        <f>E69*F69</f>
        <v>836.0989999999999</v>
      </c>
      <c r="I69" s="398"/>
    </row>
    <row r="70" spans="1:9" ht="27.75" customHeight="1">
      <c r="A70" s="255" t="s">
        <v>292</v>
      </c>
      <c r="B70" s="263"/>
      <c r="C70" s="343"/>
      <c r="D70" s="386">
        <v>2.4</v>
      </c>
      <c r="E70" s="264">
        <v>2.9</v>
      </c>
      <c r="F70" s="258"/>
      <c r="G70" s="344"/>
      <c r="H70" s="344"/>
      <c r="I70" s="384"/>
    </row>
    <row r="71" spans="1:9" ht="27.75">
      <c r="A71" s="363" t="s">
        <v>136</v>
      </c>
      <c r="B71" s="263" t="s">
        <v>192</v>
      </c>
      <c r="C71" s="343" t="s">
        <v>192</v>
      </c>
      <c r="D71" s="343" t="s">
        <v>192</v>
      </c>
      <c r="E71" s="244" t="s">
        <v>192</v>
      </c>
      <c r="F71" s="258" t="s">
        <v>192</v>
      </c>
      <c r="G71" s="259">
        <f>G63+G66+G69</f>
        <v>7789.73</v>
      </c>
      <c r="H71" s="259">
        <f>H63+H66+H69</f>
        <v>7118.247</v>
      </c>
      <c r="I71" s="364">
        <f>G71/H71*100</f>
        <v>109.43326355491737</v>
      </c>
    </row>
    <row r="72" spans="1:9" ht="27" customHeight="1">
      <c r="A72" s="401" t="s">
        <v>157</v>
      </c>
      <c r="B72" s="402" t="s">
        <v>192</v>
      </c>
      <c r="C72" s="343" t="s">
        <v>192</v>
      </c>
      <c r="D72" s="343" t="s">
        <v>192</v>
      </c>
      <c r="E72" s="244" t="s">
        <v>192</v>
      </c>
      <c r="F72" s="244" t="s">
        <v>192</v>
      </c>
      <c r="G72" s="259">
        <f>G18+G60+G71</f>
        <v>341994.83202</v>
      </c>
      <c r="H72" s="259">
        <f>H18+H60+H71</f>
        <v>322156.58374999993</v>
      </c>
      <c r="I72" s="364">
        <f>G72/H72*100</f>
        <v>106.15795214832391</v>
      </c>
    </row>
    <row r="73" spans="1:9" ht="33.75" customHeight="1">
      <c r="A73" s="603" t="s">
        <v>158</v>
      </c>
      <c r="B73" s="604"/>
      <c r="C73" s="604"/>
      <c r="D73" s="604"/>
      <c r="E73" s="604"/>
      <c r="F73" s="604"/>
      <c r="G73" s="604"/>
      <c r="H73" s="604"/>
      <c r="I73" s="605"/>
    </row>
    <row r="74" spans="1:9" ht="45" customHeight="1">
      <c r="A74" s="340" t="s">
        <v>159</v>
      </c>
      <c r="B74" s="403" t="s">
        <v>160</v>
      </c>
      <c r="C74" s="244"/>
      <c r="D74" s="244"/>
      <c r="E74" s="244"/>
      <c r="F74" s="404"/>
      <c r="G74" s="246"/>
      <c r="H74" s="246"/>
      <c r="I74" s="392" t="s">
        <v>257</v>
      </c>
    </row>
    <row r="75" spans="1:9" ht="52.5">
      <c r="A75" s="405" t="s">
        <v>161</v>
      </c>
      <c r="B75" s="406">
        <v>5301000000</v>
      </c>
      <c r="C75" s="407" t="s">
        <v>142</v>
      </c>
      <c r="D75" s="427">
        <f>D76</f>
        <v>0.4</v>
      </c>
      <c r="E75" s="427">
        <f>E76</f>
        <v>3.1</v>
      </c>
      <c r="F75" s="408">
        <v>509.11</v>
      </c>
      <c r="G75" s="409">
        <f>D75*F75</f>
        <v>203.644</v>
      </c>
      <c r="H75" s="409">
        <f>E75*F75</f>
        <v>1578.241</v>
      </c>
      <c r="I75" s="410"/>
    </row>
    <row r="76" spans="1:9" ht="30.75" customHeight="1">
      <c r="A76" s="347" t="s">
        <v>287</v>
      </c>
      <c r="B76" s="425"/>
      <c r="C76" s="230"/>
      <c r="D76" s="399">
        <v>0.4</v>
      </c>
      <c r="E76" s="399">
        <v>3.1</v>
      </c>
      <c r="F76" s="411"/>
      <c r="G76" s="409"/>
      <c r="H76" s="409"/>
      <c r="I76" s="426"/>
    </row>
    <row r="77" spans="1:9" ht="27.75">
      <c r="A77" s="363" t="s">
        <v>136</v>
      </c>
      <c r="B77" s="263" t="s">
        <v>192</v>
      </c>
      <c r="C77" s="244" t="s">
        <v>192</v>
      </c>
      <c r="D77" s="244" t="s">
        <v>192</v>
      </c>
      <c r="E77" s="244" t="s">
        <v>192</v>
      </c>
      <c r="F77" s="411" t="s">
        <v>192</v>
      </c>
      <c r="G77" s="409">
        <f>G75</f>
        <v>203.644</v>
      </c>
      <c r="H77" s="409">
        <f>H75</f>
        <v>1578.241</v>
      </c>
      <c r="I77" s="412">
        <f>G77/H77*100</f>
        <v>12.903225806451612</v>
      </c>
    </row>
    <row r="78" spans="1:9" ht="33.75" customHeight="1">
      <c r="A78" s="593" t="s">
        <v>162</v>
      </c>
      <c r="B78" s="594"/>
      <c r="C78" s="594"/>
      <c r="D78" s="594"/>
      <c r="E78" s="594"/>
      <c r="F78" s="594"/>
      <c r="G78" s="594"/>
      <c r="H78" s="594"/>
      <c r="I78" s="595"/>
    </row>
    <row r="79" spans="1:9" ht="26.25">
      <c r="A79" s="413" t="s">
        <v>163</v>
      </c>
      <c r="B79" s="277"/>
      <c r="C79" s="342" t="s">
        <v>135</v>
      </c>
      <c r="D79" s="414">
        <v>23282.5</v>
      </c>
      <c r="E79" s="414">
        <v>8461.6</v>
      </c>
      <c r="F79" s="415">
        <v>109.5</v>
      </c>
      <c r="G79" s="414">
        <f>D79*F79</f>
        <v>2549433.75</v>
      </c>
      <c r="H79" s="414">
        <f>E79*F79</f>
        <v>926545.2000000001</v>
      </c>
      <c r="I79" s="416"/>
    </row>
    <row r="80" spans="1:9" ht="26.25">
      <c r="A80" s="417" t="s">
        <v>164</v>
      </c>
      <c r="B80" s="418"/>
      <c r="C80" s="353" t="s">
        <v>135</v>
      </c>
      <c r="D80" s="509">
        <v>245</v>
      </c>
      <c r="E80" s="419">
        <v>69.5</v>
      </c>
      <c r="F80" s="420">
        <v>315.2</v>
      </c>
      <c r="G80" s="414">
        <f>D80*F80</f>
        <v>77224</v>
      </c>
      <c r="H80" s="414">
        <f>E80*F80</f>
        <v>21906.399999999998</v>
      </c>
      <c r="I80" s="416"/>
    </row>
    <row r="81" spans="1:9" ht="26.25">
      <c r="A81" s="375" t="s">
        <v>165</v>
      </c>
      <c r="B81" s="418"/>
      <c r="C81" s="353" t="s">
        <v>135</v>
      </c>
      <c r="D81" s="429">
        <v>0</v>
      </c>
      <c r="E81" s="430">
        <v>0</v>
      </c>
      <c r="F81" s="420">
        <v>444</v>
      </c>
      <c r="G81" s="428">
        <v>0</v>
      </c>
      <c r="H81" s="428">
        <v>0</v>
      </c>
      <c r="I81" s="416"/>
    </row>
    <row r="82" spans="1:9" ht="26.25">
      <c r="A82" s="421" t="s">
        <v>166</v>
      </c>
      <c r="B82" s="277"/>
      <c r="C82" s="342" t="s">
        <v>135</v>
      </c>
      <c r="D82" s="462">
        <v>305.9</v>
      </c>
      <c r="E82" s="483">
        <v>375.4</v>
      </c>
      <c r="F82" s="415">
        <v>1500</v>
      </c>
      <c r="G82" s="419">
        <f>D82*F82</f>
        <v>458849.99999999994</v>
      </c>
      <c r="H82" s="414">
        <f>E82*F82</f>
        <v>563100</v>
      </c>
      <c r="I82" s="416"/>
    </row>
    <row r="83" spans="1:9" ht="26.25">
      <c r="A83" s="413" t="s">
        <v>167</v>
      </c>
      <c r="B83" s="277"/>
      <c r="C83" s="342" t="s">
        <v>135</v>
      </c>
      <c r="D83" s="462">
        <v>2273</v>
      </c>
      <c r="E83" s="244">
        <v>2415.2</v>
      </c>
      <c r="F83" s="415">
        <v>296.3</v>
      </c>
      <c r="G83" s="414">
        <f>D83*F83</f>
        <v>673489.9</v>
      </c>
      <c r="H83" s="414">
        <f>E83*F83</f>
        <v>715623.76</v>
      </c>
      <c r="I83" s="416"/>
    </row>
    <row r="84" spans="1:9" ht="25.5" customHeight="1">
      <c r="A84" s="405" t="s">
        <v>168</v>
      </c>
      <c r="B84" s="418"/>
      <c r="C84" s="353" t="s">
        <v>141</v>
      </c>
      <c r="D84" s="430">
        <v>0</v>
      </c>
      <c r="E84" s="430">
        <v>0</v>
      </c>
      <c r="F84" s="420">
        <v>90.8</v>
      </c>
      <c r="G84" s="430">
        <v>0</v>
      </c>
      <c r="H84" s="430">
        <v>0</v>
      </c>
      <c r="I84" s="422"/>
    </row>
    <row r="85" spans="1:9" ht="42.75" customHeight="1">
      <c r="A85" s="363" t="s">
        <v>136</v>
      </c>
      <c r="B85" s="263" t="s">
        <v>192</v>
      </c>
      <c r="C85" s="342" t="s">
        <v>192</v>
      </c>
      <c r="D85" s="244" t="s">
        <v>192</v>
      </c>
      <c r="E85" s="244" t="s">
        <v>192</v>
      </c>
      <c r="F85" s="258" t="s">
        <v>192</v>
      </c>
      <c r="G85" s="259">
        <f>G79+G80+G81+G82+G83+G84</f>
        <v>3758997.65</v>
      </c>
      <c r="H85" s="259">
        <f>H79+H80+H81+H82+H83+H84</f>
        <v>2227175.3600000003</v>
      </c>
      <c r="I85" s="423">
        <f>G85/H85*100</f>
        <v>168.778701377156</v>
      </c>
    </row>
    <row r="86" spans="1:9" ht="27.75">
      <c r="A86" s="91"/>
      <c r="B86" s="85"/>
      <c r="C86" s="86"/>
      <c r="D86" s="86"/>
      <c r="E86" s="86"/>
      <c r="F86" s="87"/>
      <c r="G86" s="88"/>
      <c r="H86" s="88"/>
      <c r="I86" s="92"/>
    </row>
    <row r="87" spans="1:9" ht="26.25">
      <c r="A87" s="227" t="s">
        <v>194</v>
      </c>
      <c r="B87" s="228"/>
      <c r="C87" s="228"/>
      <c r="D87" s="228"/>
      <c r="E87" s="228"/>
      <c r="F87" s="228"/>
      <c r="G87" s="88"/>
      <c r="H87" s="88"/>
      <c r="I87" s="92"/>
    </row>
    <row r="88" spans="1:9" ht="22.5" customHeight="1">
      <c r="A88" s="93" t="s">
        <v>169</v>
      </c>
      <c r="B88" s="94"/>
      <c r="C88" s="95"/>
      <c r="D88" s="95"/>
      <c r="E88" s="95"/>
      <c r="F88" s="95"/>
      <c r="G88" s="96"/>
      <c r="H88" s="96"/>
      <c r="I88" s="97"/>
    </row>
    <row r="89" spans="1:9" ht="66" customHeight="1">
      <c r="A89" s="596" t="s">
        <v>212</v>
      </c>
      <c r="B89" s="596"/>
      <c r="C89" s="596"/>
      <c r="D89" s="596"/>
      <c r="E89" s="596"/>
      <c r="F89" s="596"/>
      <c r="G89" s="596"/>
      <c r="H89" s="596"/>
      <c r="I89" s="596"/>
    </row>
    <row r="90" spans="1:9" ht="20.25">
      <c r="A90" s="70"/>
      <c r="B90" s="71"/>
      <c r="C90" s="70"/>
      <c r="D90" s="70"/>
      <c r="E90" s="70"/>
      <c r="F90" s="70"/>
      <c r="G90" s="72"/>
      <c r="H90" s="72"/>
      <c r="I90" s="72"/>
    </row>
    <row r="91" spans="1:9" ht="20.25">
      <c r="A91" s="70"/>
      <c r="B91" s="71"/>
      <c r="C91" s="70"/>
      <c r="D91" s="70"/>
      <c r="E91" s="70"/>
      <c r="F91" s="70"/>
      <c r="G91" s="72"/>
      <c r="H91" s="72"/>
      <c r="I91" s="72"/>
    </row>
    <row r="92" spans="1:9" ht="20.25">
      <c r="A92" s="70"/>
      <c r="B92" s="71"/>
      <c r="C92" s="70"/>
      <c r="D92" s="70"/>
      <c r="E92" s="70"/>
      <c r="F92" s="70"/>
      <c r="G92" s="72"/>
      <c r="H92" s="72"/>
      <c r="I92" s="72"/>
    </row>
    <row r="93" spans="1:9" ht="20.25">
      <c r="A93" s="70"/>
      <c r="B93" s="71"/>
      <c r="C93" s="70"/>
      <c r="D93" s="70"/>
      <c r="E93" s="70"/>
      <c r="F93" s="70"/>
      <c r="G93" s="72"/>
      <c r="H93" s="72"/>
      <c r="I93" s="72"/>
    </row>
    <row r="94" spans="1:9" ht="20.25">
      <c r="A94" s="70"/>
      <c r="B94" s="71"/>
      <c r="C94" s="70"/>
      <c r="D94" s="70"/>
      <c r="E94" s="70"/>
      <c r="F94" s="70"/>
      <c r="G94" s="72"/>
      <c r="H94" s="72"/>
      <c r="I94" s="72"/>
    </row>
    <row r="95" spans="1:9" ht="20.25">
      <c r="A95" s="70"/>
      <c r="B95" s="71"/>
      <c r="C95" s="70"/>
      <c r="D95" s="70"/>
      <c r="E95" s="70"/>
      <c r="F95" s="70"/>
      <c r="G95" s="72"/>
      <c r="H95" s="72"/>
      <c r="I95" s="72"/>
    </row>
    <row r="96" spans="1:9" ht="20.25">
      <c r="A96" s="70"/>
      <c r="B96" s="71"/>
      <c r="C96" s="70"/>
      <c r="D96" s="70"/>
      <c r="E96" s="70"/>
      <c r="F96" s="70"/>
      <c r="G96" s="72"/>
      <c r="H96" s="72"/>
      <c r="I96" s="72"/>
    </row>
    <row r="97" spans="1:6" ht="12.75">
      <c r="A97" s="73"/>
      <c r="B97" s="74"/>
      <c r="C97" s="73"/>
      <c r="D97" s="73"/>
      <c r="E97" s="73"/>
      <c r="F97" s="73"/>
    </row>
    <row r="98" spans="1:6" ht="12.75">
      <c r="A98" s="73"/>
      <c r="B98" s="74"/>
      <c r="C98" s="73"/>
      <c r="D98" s="73"/>
      <c r="E98" s="73"/>
      <c r="F98" s="73"/>
    </row>
    <row r="99" spans="1:6" ht="12.75">
      <c r="A99" s="73"/>
      <c r="B99" s="74"/>
      <c r="C99" s="73"/>
      <c r="D99" s="73"/>
      <c r="E99" s="73"/>
      <c r="F99" s="73"/>
    </row>
    <row r="100" spans="1:6" ht="12.75">
      <c r="A100" s="73"/>
      <c r="B100" s="74"/>
      <c r="C100" s="73"/>
      <c r="D100" s="73"/>
      <c r="E100" s="73"/>
      <c r="F100" s="73"/>
    </row>
    <row r="101" spans="1:6" ht="12.75">
      <c r="A101" s="73"/>
      <c r="B101" s="74"/>
      <c r="C101" s="73"/>
      <c r="D101" s="73"/>
      <c r="E101" s="73"/>
      <c r="F101" s="73"/>
    </row>
    <row r="102" spans="1:6" ht="12.75">
      <c r="A102" s="73"/>
      <c r="B102" s="74"/>
      <c r="C102" s="73"/>
      <c r="D102" s="73"/>
      <c r="E102" s="73"/>
      <c r="F102" s="73"/>
    </row>
    <row r="103" spans="1:6" ht="12.75">
      <c r="A103" s="73"/>
      <c r="B103" s="74"/>
      <c r="C103" s="73"/>
      <c r="D103" s="73"/>
      <c r="E103" s="73"/>
      <c r="F103" s="73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  <row r="109" ht="12.75">
      <c r="B109" s="64"/>
    </row>
    <row r="110" ht="12.75">
      <c r="B110" s="64"/>
    </row>
    <row r="111" ht="12.75">
      <c r="B111" s="64"/>
    </row>
    <row r="112" ht="12.75">
      <c r="B112" s="64"/>
    </row>
    <row r="113" ht="12.75">
      <c r="B113" s="64"/>
    </row>
    <row r="114" ht="12.75">
      <c r="B114" s="64"/>
    </row>
    <row r="115" ht="12.75">
      <c r="B115" s="64"/>
    </row>
    <row r="116" ht="12.75">
      <c r="B116" s="64"/>
    </row>
    <row r="117" ht="12.75"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  <row r="122" ht="12.75">
      <c r="B122" s="64"/>
    </row>
    <row r="123" ht="12.75">
      <c r="B123" s="64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  <row r="162" ht="12.75">
      <c r="B162" s="64"/>
    </row>
    <row r="163" ht="12.75">
      <c r="B163" s="64"/>
    </row>
    <row r="164" ht="12.75">
      <c r="B164" s="64"/>
    </row>
    <row r="165" ht="12.75">
      <c r="B165" s="64"/>
    </row>
    <row r="166" ht="12.75">
      <c r="B166" s="64"/>
    </row>
    <row r="167" ht="12.75">
      <c r="B167" s="64"/>
    </row>
    <row r="168" ht="12.75">
      <c r="B168" s="64"/>
    </row>
    <row r="169" ht="12.75">
      <c r="B169" s="64"/>
    </row>
    <row r="170" ht="12.75">
      <c r="B170" s="64"/>
    </row>
    <row r="171" ht="12.75">
      <c r="B171" s="64"/>
    </row>
    <row r="172" ht="12.75">
      <c r="B172" s="64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  <row r="177" ht="12.75">
      <c r="B177" s="64"/>
    </row>
    <row r="178" ht="12.75">
      <c r="B178" s="64"/>
    </row>
    <row r="179" ht="12.75">
      <c r="B179" s="64"/>
    </row>
    <row r="180" ht="12.75">
      <c r="B180" s="64"/>
    </row>
    <row r="181" ht="12.75">
      <c r="B181" s="64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  <row r="186" ht="12.75">
      <c r="B186" s="64"/>
    </row>
    <row r="187" ht="12.75">
      <c r="B187" s="64"/>
    </row>
    <row r="188" ht="12.75">
      <c r="B188" s="64"/>
    </row>
    <row r="189" ht="12.75">
      <c r="B189" s="64"/>
    </row>
    <row r="190" ht="12.75">
      <c r="B190" s="64"/>
    </row>
    <row r="191" ht="12.75">
      <c r="B191" s="64"/>
    </row>
    <row r="192" ht="12.75">
      <c r="B192" s="64"/>
    </row>
    <row r="193" ht="12.75">
      <c r="B193" s="64"/>
    </row>
    <row r="194" ht="12.75">
      <c r="B194" s="64"/>
    </row>
    <row r="195" ht="12.75">
      <c r="B195" s="64"/>
    </row>
    <row r="196" ht="12.75">
      <c r="B196" s="64"/>
    </row>
    <row r="197" ht="12.75">
      <c r="B197" s="64"/>
    </row>
    <row r="198" ht="12.75">
      <c r="B198" s="64"/>
    </row>
    <row r="199" ht="12.75">
      <c r="B199" s="64"/>
    </row>
    <row r="200" ht="12.75">
      <c r="B200" s="64"/>
    </row>
    <row r="201" ht="12.75">
      <c r="B201" s="64"/>
    </row>
    <row r="202" ht="12.75">
      <c r="B202" s="64"/>
    </row>
    <row r="203" ht="12.75">
      <c r="B203" s="64"/>
    </row>
    <row r="204" ht="12.75">
      <c r="B204" s="64"/>
    </row>
    <row r="205" ht="12.75">
      <c r="B205" s="64"/>
    </row>
    <row r="206" ht="12.75">
      <c r="B206" s="64"/>
    </row>
    <row r="207" ht="12.75">
      <c r="B207" s="64"/>
    </row>
    <row r="208" ht="12.75">
      <c r="B208" s="64"/>
    </row>
    <row r="209" ht="12.75">
      <c r="B209" s="64"/>
    </row>
    <row r="210" ht="12.75">
      <c r="B210" s="64"/>
    </row>
    <row r="211" ht="12.75">
      <c r="B211" s="64"/>
    </row>
    <row r="212" ht="12.75">
      <c r="B212" s="64"/>
    </row>
    <row r="213" ht="12.75">
      <c r="B213" s="64"/>
    </row>
    <row r="214" ht="12.75">
      <c r="B214" s="64"/>
    </row>
    <row r="215" ht="12.75">
      <c r="B215" s="64"/>
    </row>
    <row r="216" ht="12.75">
      <c r="B216" s="64"/>
    </row>
    <row r="217" ht="12.75">
      <c r="B217" s="64"/>
    </row>
    <row r="218" ht="12.75">
      <c r="B218" s="64"/>
    </row>
    <row r="219" ht="12.75">
      <c r="B219" s="64"/>
    </row>
    <row r="220" ht="12.75">
      <c r="B220" s="64"/>
    </row>
    <row r="221" ht="12.75">
      <c r="B221" s="64"/>
    </row>
    <row r="222" ht="12.75">
      <c r="B222" s="64"/>
    </row>
    <row r="223" ht="12.75">
      <c r="B223" s="64"/>
    </row>
    <row r="224" ht="12.75">
      <c r="B224" s="64"/>
    </row>
    <row r="225" ht="12.75">
      <c r="B225" s="64"/>
    </row>
    <row r="226" ht="12.75">
      <c r="B226" s="64"/>
    </row>
    <row r="227" ht="12.75">
      <c r="B227" s="64"/>
    </row>
    <row r="228" ht="12.75">
      <c r="B228" s="64"/>
    </row>
    <row r="229" ht="12.75">
      <c r="B229" s="64"/>
    </row>
    <row r="230" ht="12.75">
      <c r="B230" s="64"/>
    </row>
    <row r="231" ht="12.75">
      <c r="B231" s="64"/>
    </row>
    <row r="232" ht="12.75">
      <c r="B232" s="64"/>
    </row>
    <row r="233" ht="12.75">
      <c r="B233" s="64"/>
    </row>
    <row r="234" ht="12.75">
      <c r="B234" s="64"/>
    </row>
    <row r="235" ht="12.75">
      <c r="B235" s="64"/>
    </row>
    <row r="236" ht="12.75">
      <c r="B236" s="64"/>
    </row>
    <row r="237" ht="12.75">
      <c r="B237" s="64"/>
    </row>
    <row r="238" ht="12.75">
      <c r="B238" s="64"/>
    </row>
    <row r="239" ht="12.75">
      <c r="B239" s="64"/>
    </row>
    <row r="240" ht="12.75">
      <c r="B240" s="64"/>
    </row>
    <row r="241" ht="12.75">
      <c r="B241" s="64"/>
    </row>
    <row r="242" ht="12.75">
      <c r="B242" s="64"/>
    </row>
    <row r="243" ht="12.75">
      <c r="B243" s="64"/>
    </row>
    <row r="244" ht="12.75">
      <c r="B244" s="64"/>
    </row>
    <row r="245" ht="12.75">
      <c r="B245" s="64"/>
    </row>
    <row r="246" ht="12.75">
      <c r="B246" s="64"/>
    </row>
    <row r="247" ht="12.75">
      <c r="B247" s="64"/>
    </row>
    <row r="248" ht="12.75">
      <c r="B248" s="64"/>
    </row>
    <row r="249" ht="12.75">
      <c r="B249" s="64"/>
    </row>
    <row r="250" ht="12.75">
      <c r="B250" s="64"/>
    </row>
    <row r="251" ht="12.75">
      <c r="B251" s="64"/>
    </row>
    <row r="252" ht="12.75">
      <c r="B252" s="64"/>
    </row>
    <row r="253" ht="12.75">
      <c r="B253" s="64"/>
    </row>
    <row r="254" ht="12.75">
      <c r="B254" s="64"/>
    </row>
    <row r="255" ht="12.75">
      <c r="B255" s="64"/>
    </row>
    <row r="256" ht="12.75">
      <c r="B256" s="64"/>
    </row>
    <row r="257" ht="12.75">
      <c r="B257" s="64"/>
    </row>
    <row r="258" ht="12.75">
      <c r="B258" s="64"/>
    </row>
    <row r="259" ht="12.75">
      <c r="B259" s="64"/>
    </row>
    <row r="260" ht="12.75">
      <c r="B260" s="64"/>
    </row>
    <row r="261" ht="12.75">
      <c r="B261" s="64"/>
    </row>
    <row r="262" ht="12.75">
      <c r="B262" s="64"/>
    </row>
    <row r="263" ht="12.75">
      <c r="B263" s="64"/>
    </row>
    <row r="264" ht="12.75">
      <c r="B264" s="64"/>
    </row>
    <row r="265" ht="12.75">
      <c r="B265" s="64"/>
    </row>
    <row r="266" ht="12.75">
      <c r="B266" s="64"/>
    </row>
    <row r="267" ht="12.75">
      <c r="B267" s="64"/>
    </row>
    <row r="268" ht="12.75">
      <c r="B268" s="64"/>
    </row>
    <row r="269" ht="12.75">
      <c r="B269" s="64"/>
    </row>
    <row r="270" ht="12.75">
      <c r="B270" s="64"/>
    </row>
    <row r="271" ht="12.75">
      <c r="B271" s="64"/>
    </row>
    <row r="272" ht="12.75">
      <c r="B272" s="64"/>
    </row>
    <row r="273" ht="12.75">
      <c r="B273" s="64"/>
    </row>
    <row r="274" ht="12.75">
      <c r="B274" s="64"/>
    </row>
    <row r="275" ht="12.75">
      <c r="B275" s="64"/>
    </row>
    <row r="276" ht="12.75">
      <c r="B276" s="64"/>
    </row>
    <row r="277" ht="12.75">
      <c r="B277" s="64"/>
    </row>
    <row r="278" ht="12.75">
      <c r="B278" s="64"/>
    </row>
    <row r="279" ht="12.75">
      <c r="B279" s="64"/>
    </row>
    <row r="280" ht="12.75">
      <c r="B280" s="64"/>
    </row>
    <row r="281" ht="12.75">
      <c r="B281" s="64"/>
    </row>
    <row r="282" ht="12.75">
      <c r="B282" s="64"/>
    </row>
    <row r="283" ht="12.75">
      <c r="B283" s="64"/>
    </row>
    <row r="284" ht="12.75">
      <c r="B284" s="64"/>
    </row>
    <row r="285" ht="12.75">
      <c r="B285" s="64"/>
    </row>
    <row r="286" ht="12.75">
      <c r="B286" s="64"/>
    </row>
    <row r="287" ht="12.75">
      <c r="B287" s="64"/>
    </row>
    <row r="288" ht="12.75">
      <c r="B288" s="64"/>
    </row>
    <row r="289" ht="12.75">
      <c r="B289" s="64"/>
    </row>
    <row r="290" ht="12.75">
      <c r="B290" s="64"/>
    </row>
    <row r="291" ht="12.75">
      <c r="B291" s="64"/>
    </row>
    <row r="292" ht="12.75">
      <c r="B292" s="64"/>
    </row>
    <row r="293" ht="12.75">
      <c r="B293" s="64"/>
    </row>
    <row r="294" ht="12.75">
      <c r="B294" s="64"/>
    </row>
    <row r="295" ht="12.75">
      <c r="B295" s="64"/>
    </row>
    <row r="296" ht="12.75">
      <c r="B296" s="64"/>
    </row>
    <row r="297" ht="12.75">
      <c r="B297" s="64"/>
    </row>
    <row r="298" ht="12.75">
      <c r="B298" s="64"/>
    </row>
    <row r="299" ht="12.75">
      <c r="B299" s="64"/>
    </row>
    <row r="300" ht="12.75">
      <c r="B300" s="64"/>
    </row>
    <row r="301" ht="12.75">
      <c r="B301" s="64"/>
    </row>
    <row r="302" ht="12.75">
      <c r="B302" s="64"/>
    </row>
    <row r="303" ht="12.75">
      <c r="B303" s="64"/>
    </row>
    <row r="304" ht="12.75">
      <c r="B304" s="64"/>
    </row>
    <row r="305" ht="12.75">
      <c r="B305" s="64"/>
    </row>
    <row r="306" ht="12.75">
      <c r="B306" s="64"/>
    </row>
    <row r="307" ht="12.75">
      <c r="B307" s="64"/>
    </row>
    <row r="308" ht="12.75">
      <c r="B308" s="64"/>
    </row>
    <row r="309" ht="12.75">
      <c r="B309" s="64"/>
    </row>
    <row r="310" ht="12.75">
      <c r="B310" s="64"/>
    </row>
    <row r="311" ht="12.75">
      <c r="B311" s="64"/>
    </row>
    <row r="312" ht="12.75">
      <c r="B312" s="64"/>
    </row>
    <row r="313" ht="12.75">
      <c r="B313" s="64"/>
    </row>
    <row r="314" ht="12.75">
      <c r="B314" s="64"/>
    </row>
    <row r="315" ht="12.75">
      <c r="B315" s="64"/>
    </row>
    <row r="316" ht="12.75">
      <c r="B316" s="64"/>
    </row>
    <row r="317" ht="12.75">
      <c r="B317" s="64"/>
    </row>
    <row r="318" ht="12.75">
      <c r="B318" s="64"/>
    </row>
    <row r="319" ht="12.75">
      <c r="B319" s="64"/>
    </row>
    <row r="320" ht="12.75">
      <c r="B320" s="64"/>
    </row>
    <row r="321" ht="12.75">
      <c r="B321" s="64"/>
    </row>
    <row r="322" ht="12.75">
      <c r="B322" s="64"/>
    </row>
    <row r="323" ht="12.75">
      <c r="B323" s="64"/>
    </row>
    <row r="324" ht="12.75">
      <c r="B324" s="64"/>
    </row>
    <row r="325" ht="12.75">
      <c r="B325" s="64"/>
    </row>
    <row r="326" ht="12.75">
      <c r="B326" s="64"/>
    </row>
    <row r="327" ht="12.75">
      <c r="B327" s="64"/>
    </row>
    <row r="328" ht="12.75">
      <c r="B328" s="64"/>
    </row>
    <row r="329" ht="12.75">
      <c r="B329" s="64"/>
    </row>
    <row r="330" ht="12.75">
      <c r="B330" s="64"/>
    </row>
    <row r="331" ht="12.75">
      <c r="B331" s="64"/>
    </row>
    <row r="332" ht="12.75">
      <c r="B332" s="64"/>
    </row>
    <row r="333" ht="12.75">
      <c r="B333" s="64"/>
    </row>
    <row r="334" ht="12.75">
      <c r="B334" s="64"/>
    </row>
    <row r="335" ht="12.75">
      <c r="B335" s="64"/>
    </row>
    <row r="336" ht="12.75">
      <c r="B336" s="64"/>
    </row>
    <row r="337" ht="12.75">
      <c r="B337" s="64"/>
    </row>
    <row r="338" ht="12.75">
      <c r="B338" s="64"/>
    </row>
    <row r="339" ht="12.75">
      <c r="B339" s="64"/>
    </row>
    <row r="340" ht="12.75">
      <c r="B340" s="64"/>
    </row>
    <row r="341" ht="12.75">
      <c r="B341" s="64"/>
    </row>
    <row r="342" ht="12.75">
      <c r="B342" s="64"/>
    </row>
    <row r="343" ht="12.75">
      <c r="B343" s="64"/>
    </row>
    <row r="344" ht="12.75">
      <c r="B344" s="64"/>
    </row>
    <row r="345" ht="12.75">
      <c r="B345" s="64"/>
    </row>
    <row r="346" ht="12.75">
      <c r="B346" s="64"/>
    </row>
    <row r="347" ht="12.75">
      <c r="B347" s="64"/>
    </row>
    <row r="348" ht="12.75">
      <c r="B348" s="64"/>
    </row>
    <row r="349" ht="12.75">
      <c r="B349" s="64"/>
    </row>
    <row r="350" ht="12.75">
      <c r="B350" s="64"/>
    </row>
    <row r="351" ht="12.75">
      <c r="B351" s="64"/>
    </row>
    <row r="352" ht="12.75">
      <c r="B352" s="64"/>
    </row>
    <row r="353" ht="12.75">
      <c r="B353" s="64"/>
    </row>
    <row r="354" ht="12.75">
      <c r="B354" s="64"/>
    </row>
    <row r="355" ht="12.75">
      <c r="B355" s="64"/>
    </row>
    <row r="356" ht="12.75">
      <c r="B356" s="64"/>
    </row>
    <row r="357" ht="12.75">
      <c r="B357" s="64"/>
    </row>
    <row r="358" ht="12.75">
      <c r="B358" s="64"/>
    </row>
    <row r="359" ht="12.75">
      <c r="B359" s="64"/>
    </row>
    <row r="360" ht="12.75">
      <c r="B360" s="64"/>
    </row>
    <row r="361" ht="12.75">
      <c r="B361" s="64"/>
    </row>
    <row r="362" ht="12.75">
      <c r="B362" s="64"/>
    </row>
    <row r="363" ht="12.75">
      <c r="B363" s="64"/>
    </row>
    <row r="364" ht="12.75">
      <c r="B364" s="64"/>
    </row>
    <row r="365" ht="12.75">
      <c r="B365" s="64"/>
    </row>
    <row r="366" ht="12.75">
      <c r="B366" s="64"/>
    </row>
    <row r="367" ht="12.75">
      <c r="B367" s="64"/>
    </row>
    <row r="368" ht="12.75">
      <c r="B368" s="64"/>
    </row>
    <row r="369" ht="12.75">
      <c r="B369" s="64"/>
    </row>
    <row r="370" ht="12.75">
      <c r="B370" s="64"/>
    </row>
    <row r="371" ht="12.75">
      <c r="B371" s="64"/>
    </row>
    <row r="372" ht="12.75">
      <c r="B372" s="64"/>
    </row>
    <row r="373" ht="12.75">
      <c r="B373" s="64"/>
    </row>
    <row r="374" ht="12.75">
      <c r="B374" s="64"/>
    </row>
    <row r="375" ht="12.75">
      <c r="B375" s="64"/>
    </row>
    <row r="376" ht="12.75">
      <c r="B376" s="64"/>
    </row>
    <row r="377" ht="12.75">
      <c r="B377" s="64"/>
    </row>
    <row r="378" ht="12.75">
      <c r="B378" s="64"/>
    </row>
    <row r="379" ht="12.75">
      <c r="B379" s="64"/>
    </row>
    <row r="380" ht="12.75">
      <c r="B380" s="64"/>
    </row>
    <row r="381" ht="12.75">
      <c r="B381" s="64"/>
    </row>
    <row r="382" ht="12.75">
      <c r="B382" s="64"/>
    </row>
    <row r="383" ht="12.75">
      <c r="B383" s="64"/>
    </row>
    <row r="384" ht="12.75">
      <c r="B384" s="64"/>
    </row>
    <row r="385" ht="12.75">
      <c r="B385" s="64"/>
    </row>
    <row r="386" ht="12.75">
      <c r="B386" s="64"/>
    </row>
    <row r="387" ht="12.75">
      <c r="B387" s="64"/>
    </row>
    <row r="388" ht="12.75">
      <c r="B388" s="64"/>
    </row>
    <row r="389" ht="12.75">
      <c r="B389" s="64"/>
    </row>
    <row r="390" ht="12.75">
      <c r="B390" s="64"/>
    </row>
    <row r="391" ht="12.75">
      <c r="B391" s="64"/>
    </row>
    <row r="392" ht="12.75">
      <c r="B392" s="64"/>
    </row>
    <row r="393" ht="12.75">
      <c r="B393" s="64"/>
    </row>
    <row r="394" ht="12.75">
      <c r="B394" s="64"/>
    </row>
    <row r="395" ht="12.75">
      <c r="B395" s="64"/>
    </row>
    <row r="396" ht="12.75">
      <c r="B396" s="64"/>
    </row>
    <row r="397" ht="12.75">
      <c r="B397" s="64"/>
    </row>
    <row r="398" ht="12.75">
      <c r="B398" s="64"/>
    </row>
    <row r="399" ht="12.75">
      <c r="B399" s="64"/>
    </row>
    <row r="400" ht="12.75">
      <c r="B400" s="64"/>
    </row>
    <row r="401" ht="12.75">
      <c r="B401" s="64"/>
    </row>
    <row r="402" ht="12.75">
      <c r="B402" s="64"/>
    </row>
    <row r="403" ht="12.75">
      <c r="B403" s="64"/>
    </row>
    <row r="404" ht="12.75">
      <c r="B404" s="64"/>
    </row>
    <row r="405" ht="12.75">
      <c r="B405" s="64"/>
    </row>
    <row r="406" ht="12.75">
      <c r="B406" s="64"/>
    </row>
    <row r="407" ht="12.75">
      <c r="B407" s="64"/>
    </row>
    <row r="408" ht="12.75">
      <c r="B408" s="64"/>
    </row>
    <row r="409" ht="12.75">
      <c r="B409" s="64"/>
    </row>
    <row r="410" ht="12.75">
      <c r="B410" s="64"/>
    </row>
    <row r="411" ht="12.75">
      <c r="B411" s="64"/>
    </row>
    <row r="412" ht="12.75">
      <c r="B412" s="64"/>
    </row>
    <row r="413" ht="12.75">
      <c r="B413" s="64"/>
    </row>
    <row r="414" ht="12.75">
      <c r="B414" s="64"/>
    </row>
    <row r="415" ht="12.75">
      <c r="B415" s="64"/>
    </row>
    <row r="416" ht="12.75">
      <c r="B416" s="64"/>
    </row>
    <row r="417" ht="12.75">
      <c r="B417" s="64"/>
    </row>
    <row r="418" ht="12.75">
      <c r="B418" s="64"/>
    </row>
    <row r="419" ht="12.75">
      <c r="B419" s="64"/>
    </row>
    <row r="420" ht="12.75">
      <c r="B420" s="64"/>
    </row>
    <row r="421" ht="12.75">
      <c r="B421" s="64"/>
    </row>
    <row r="422" ht="12.75">
      <c r="B422" s="64"/>
    </row>
    <row r="423" ht="12.75">
      <c r="B423" s="64"/>
    </row>
    <row r="424" ht="12.75">
      <c r="B424" s="64"/>
    </row>
    <row r="425" ht="12.75">
      <c r="B425" s="64"/>
    </row>
    <row r="426" ht="12.75">
      <c r="B426" s="64"/>
    </row>
    <row r="427" ht="12.75">
      <c r="B427" s="64"/>
    </row>
    <row r="428" ht="12.75">
      <c r="B428" s="64"/>
    </row>
    <row r="429" ht="12.75">
      <c r="B429" s="64"/>
    </row>
    <row r="430" ht="12.75">
      <c r="B430" s="64"/>
    </row>
    <row r="431" ht="12.75">
      <c r="B431" s="64"/>
    </row>
    <row r="432" ht="12.75">
      <c r="B432" s="64"/>
    </row>
    <row r="433" ht="12.75">
      <c r="B433" s="64"/>
    </row>
    <row r="434" ht="12.75">
      <c r="B434" s="64"/>
    </row>
    <row r="435" ht="12.75">
      <c r="B435" s="64"/>
    </row>
    <row r="436" ht="12.75">
      <c r="B436" s="64"/>
    </row>
    <row r="437" ht="12.75">
      <c r="B437" s="64"/>
    </row>
    <row r="438" ht="12.75">
      <c r="B438" s="64"/>
    </row>
    <row r="439" ht="12.75">
      <c r="B439" s="64"/>
    </row>
    <row r="440" ht="12.75">
      <c r="B440" s="64"/>
    </row>
    <row r="441" ht="12.75">
      <c r="B441" s="64"/>
    </row>
    <row r="442" ht="12.75">
      <c r="B442" s="64"/>
    </row>
    <row r="443" ht="12.75">
      <c r="B443" s="64"/>
    </row>
    <row r="444" ht="12.75">
      <c r="B444" s="64"/>
    </row>
    <row r="445" ht="12.75">
      <c r="B445" s="64"/>
    </row>
    <row r="446" ht="12.75">
      <c r="B446" s="64"/>
    </row>
    <row r="447" ht="12.75">
      <c r="B447" s="64"/>
    </row>
    <row r="448" ht="12.75">
      <c r="B448" s="64"/>
    </row>
    <row r="449" ht="12.75">
      <c r="B449" s="64"/>
    </row>
    <row r="450" ht="12.75">
      <c r="B450" s="64"/>
    </row>
    <row r="451" ht="12.75">
      <c r="B451" s="64"/>
    </row>
    <row r="452" ht="12.75">
      <c r="B452" s="64"/>
    </row>
    <row r="453" ht="12.75">
      <c r="B453" s="64"/>
    </row>
    <row r="454" ht="12.75">
      <c r="B454" s="64"/>
    </row>
    <row r="455" ht="12.75">
      <c r="B455" s="64"/>
    </row>
    <row r="456" ht="12.75">
      <c r="B456" s="64"/>
    </row>
    <row r="457" ht="12.75">
      <c r="B457" s="64"/>
    </row>
    <row r="458" ht="12.75">
      <c r="B458" s="64"/>
    </row>
    <row r="459" ht="12.75">
      <c r="B459" s="64"/>
    </row>
    <row r="460" ht="12.75">
      <c r="B460" s="64"/>
    </row>
    <row r="461" ht="12.75">
      <c r="B461" s="64"/>
    </row>
    <row r="462" ht="12.75">
      <c r="B462" s="64"/>
    </row>
    <row r="463" ht="12.75">
      <c r="B463" s="64"/>
    </row>
    <row r="464" ht="12.75">
      <c r="B464" s="64"/>
    </row>
    <row r="465" ht="12.75">
      <c r="B465" s="64"/>
    </row>
    <row r="466" ht="12.75">
      <c r="B466" s="64"/>
    </row>
    <row r="467" ht="12.75">
      <c r="B467" s="64"/>
    </row>
    <row r="468" ht="12.75">
      <c r="B468" s="64"/>
    </row>
    <row r="469" ht="12.75">
      <c r="B469" s="64"/>
    </row>
    <row r="470" ht="12.75">
      <c r="B470" s="64"/>
    </row>
    <row r="471" ht="12.75">
      <c r="B471" s="64"/>
    </row>
    <row r="472" ht="12.75">
      <c r="B472" s="64"/>
    </row>
    <row r="473" ht="12.75">
      <c r="B473" s="64"/>
    </row>
    <row r="474" ht="12.75">
      <c r="B474" s="64"/>
    </row>
    <row r="475" ht="12.75">
      <c r="B475" s="64"/>
    </row>
    <row r="476" ht="12.75">
      <c r="B476" s="64"/>
    </row>
    <row r="477" ht="12.75">
      <c r="B477" s="64"/>
    </row>
    <row r="478" ht="12.75">
      <c r="B478" s="64"/>
    </row>
    <row r="479" ht="12.75">
      <c r="B479" s="64"/>
    </row>
    <row r="480" ht="12.75">
      <c r="B480" s="64"/>
    </row>
    <row r="481" ht="12.75">
      <c r="B481" s="64"/>
    </row>
    <row r="482" ht="12.75">
      <c r="B482" s="64"/>
    </row>
    <row r="483" ht="12.75">
      <c r="B483" s="64"/>
    </row>
    <row r="484" ht="12.75">
      <c r="B484" s="64"/>
    </row>
    <row r="485" ht="12.75">
      <c r="B485" s="64"/>
    </row>
    <row r="486" ht="12.75">
      <c r="B486" s="64"/>
    </row>
    <row r="487" ht="12.75">
      <c r="B487" s="64"/>
    </row>
    <row r="488" ht="12.75">
      <c r="B488" s="64"/>
    </row>
    <row r="489" ht="12.75">
      <c r="B489" s="64"/>
    </row>
    <row r="490" ht="12.75">
      <c r="B490" s="64"/>
    </row>
    <row r="491" ht="12.75">
      <c r="B491" s="64"/>
    </row>
    <row r="492" ht="12.75">
      <c r="B492" s="64"/>
    </row>
    <row r="493" ht="12.75">
      <c r="B493" s="64"/>
    </row>
    <row r="494" ht="12.75">
      <c r="B494" s="64"/>
    </row>
    <row r="495" ht="12.75">
      <c r="B495" s="64"/>
    </row>
    <row r="496" ht="12.75">
      <c r="B496" s="64"/>
    </row>
    <row r="497" ht="12.75">
      <c r="B497" s="64"/>
    </row>
    <row r="498" ht="12.75">
      <c r="B498" s="64"/>
    </row>
    <row r="499" ht="12.75">
      <c r="B499" s="64"/>
    </row>
    <row r="500" ht="12.75">
      <c r="B500" s="64"/>
    </row>
    <row r="501" ht="12.75">
      <c r="B501" s="64"/>
    </row>
    <row r="502" ht="12.75">
      <c r="B502" s="64"/>
    </row>
    <row r="503" ht="12.75">
      <c r="B503" s="64"/>
    </row>
    <row r="504" ht="12.75">
      <c r="B504" s="64"/>
    </row>
    <row r="505" ht="12.75">
      <c r="B505" s="64"/>
    </row>
    <row r="506" ht="12.75">
      <c r="B506" s="64"/>
    </row>
    <row r="507" ht="12.75">
      <c r="B507" s="64"/>
    </row>
    <row r="508" ht="12.75">
      <c r="B508" s="64"/>
    </row>
    <row r="509" ht="12.75">
      <c r="B509" s="64"/>
    </row>
    <row r="510" ht="12.75">
      <c r="B510" s="64"/>
    </row>
    <row r="511" ht="12.75">
      <c r="B511" s="64"/>
    </row>
    <row r="512" ht="12.75">
      <c r="B512" s="64"/>
    </row>
    <row r="513" ht="12.75">
      <c r="B513" s="64"/>
    </row>
    <row r="514" ht="12.75">
      <c r="B514" s="64"/>
    </row>
    <row r="515" ht="12.75">
      <c r="B515" s="64"/>
    </row>
    <row r="516" ht="12.75">
      <c r="B516" s="64"/>
    </row>
    <row r="517" ht="12.75">
      <c r="B517" s="64"/>
    </row>
    <row r="518" ht="12.75">
      <c r="B518" s="64"/>
    </row>
    <row r="519" ht="12.75">
      <c r="B519" s="64"/>
    </row>
    <row r="520" ht="12.75">
      <c r="B520" s="64"/>
    </row>
    <row r="521" ht="12.75">
      <c r="B521" s="64"/>
    </row>
    <row r="522" ht="12.75">
      <c r="B522" s="64"/>
    </row>
    <row r="523" ht="12.75">
      <c r="B523" s="64"/>
    </row>
    <row r="524" ht="12.75">
      <c r="B524" s="64"/>
    </row>
    <row r="525" ht="12.75">
      <c r="B525" s="64"/>
    </row>
    <row r="526" ht="12.75">
      <c r="B526" s="64"/>
    </row>
    <row r="527" ht="12.75">
      <c r="B527" s="64"/>
    </row>
    <row r="528" ht="12.75">
      <c r="B528" s="64"/>
    </row>
    <row r="529" ht="12.75">
      <c r="B529" s="64"/>
    </row>
    <row r="530" ht="12.75">
      <c r="B530" s="64"/>
    </row>
    <row r="531" ht="12.75">
      <c r="B531" s="64"/>
    </row>
    <row r="532" ht="12.75">
      <c r="B532" s="64"/>
    </row>
    <row r="533" ht="12.75">
      <c r="B533" s="64"/>
    </row>
    <row r="534" ht="12.75">
      <c r="B534" s="64"/>
    </row>
    <row r="535" ht="12.75">
      <c r="B535" s="64"/>
    </row>
    <row r="536" ht="12.75">
      <c r="B536" s="64"/>
    </row>
    <row r="537" ht="12.75">
      <c r="B537" s="64"/>
    </row>
    <row r="538" ht="12.75">
      <c r="B538" s="64"/>
    </row>
    <row r="539" ht="12.75">
      <c r="B539" s="64"/>
    </row>
    <row r="540" ht="12.75">
      <c r="B540" s="64"/>
    </row>
    <row r="541" ht="12.75">
      <c r="B541" s="64"/>
    </row>
    <row r="542" ht="12.75">
      <c r="B542" s="64"/>
    </row>
    <row r="543" ht="12.75">
      <c r="B543" s="64"/>
    </row>
  </sheetData>
  <mergeCells count="16">
    <mergeCell ref="A2:I2"/>
    <mergeCell ref="A3:I3"/>
    <mergeCell ref="A5:A8"/>
    <mergeCell ref="B5:B8"/>
    <mergeCell ref="C5:E7"/>
    <mergeCell ref="F5:F8"/>
    <mergeCell ref="G5:H5"/>
    <mergeCell ref="I5:I8"/>
    <mergeCell ref="A78:I78"/>
    <mergeCell ref="A89:I89"/>
    <mergeCell ref="G6:G8"/>
    <mergeCell ref="H6:H8"/>
    <mergeCell ref="A61:I61"/>
    <mergeCell ref="A73:I73"/>
    <mergeCell ref="A11:I11"/>
    <mergeCell ref="A19:I19"/>
  </mergeCells>
  <printOptions horizontalCentered="1"/>
  <pageMargins left="0.3937007874015748" right="0.3937007874015748" top="0.3937007874015748" bottom="0.3937007874015748" header="0.5118110236220472" footer="0.5118110236220472"/>
  <pageSetup fitToHeight="200" fitToWidth="1" horizontalDpi="300" verticalDpi="300" orientation="landscape" paperSize="9" scale="46" r:id="rId1"/>
  <rowBreaks count="3" manualBreakCount="3">
    <brk id="18" max="255" man="1"/>
    <brk id="19" max="8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4"/>
  <sheetViews>
    <sheetView view="pageBreakPreview" zoomScale="75" zoomScaleNormal="75" zoomScaleSheetLayoutView="75" workbookViewId="0" topLeftCell="A1">
      <selection activeCell="R7" sqref="R7"/>
    </sheetView>
  </sheetViews>
  <sheetFormatPr defaultColWidth="9.00390625" defaultRowHeight="12.75"/>
  <sheetData>
    <row r="2" spans="1:14" ht="38.25" customHeight="1">
      <c r="A2" s="635" t="s">
        <v>215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</row>
    <row r="3" spans="1:14" ht="101.25" customHeight="1">
      <c r="A3" s="634" t="s">
        <v>214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ht="34.5" customHeight="1">
      <c r="A4" s="636" t="s">
        <v>213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</row>
    <row r="5" spans="1:14" ht="53.25" customHeight="1">
      <c r="A5" s="631" t="s">
        <v>0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</row>
    <row r="6" spans="1:14" ht="55.5" customHeight="1">
      <c r="A6" s="631" t="s">
        <v>1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</row>
    <row r="7" spans="1:14" ht="58.5" customHeight="1">
      <c r="A7" s="631" t="s">
        <v>2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</row>
    <row r="8" spans="1:14" ht="60" customHeight="1">
      <c r="A8" s="631" t="s">
        <v>3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</row>
    <row r="9" spans="1:14" ht="46.5" customHeight="1">
      <c r="A9" s="631" t="s">
        <v>4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</row>
    <row r="10" spans="1:14" ht="57.75" customHeight="1">
      <c r="A10" s="631" t="s">
        <v>5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</row>
    <row r="11" spans="1:14" ht="40.5" customHeight="1">
      <c r="A11" s="632" t="s">
        <v>6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</row>
    <row r="12" spans="1:14" ht="45" customHeight="1">
      <c r="A12" s="631" t="s">
        <v>7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</row>
    <row r="13" spans="1:14" ht="24" customHeight="1">
      <c r="A13" s="633" t="s">
        <v>8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</row>
    <row r="14" spans="1:14" ht="42.75" customHeight="1">
      <c r="A14" s="630" t="s">
        <v>9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</row>
  </sheetData>
  <mergeCells count="13">
    <mergeCell ref="A3:N3"/>
    <mergeCell ref="A2:N2"/>
    <mergeCell ref="A4:N4"/>
    <mergeCell ref="A5:N5"/>
    <mergeCell ref="A6:N6"/>
    <mergeCell ref="A7:N7"/>
    <mergeCell ref="A8:N8"/>
    <mergeCell ref="A9:N9"/>
    <mergeCell ref="A14:N14"/>
    <mergeCell ref="A10:N10"/>
    <mergeCell ref="A11:N11"/>
    <mergeCell ref="A12:N12"/>
    <mergeCell ref="A13:N13"/>
  </mergeCells>
  <printOptions/>
  <pageMargins left="0.7874015748031497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2010-10-29T07:43:17Z</cp:lastPrinted>
  <dcterms:created xsi:type="dcterms:W3CDTF">2006-03-06T08:26:24Z</dcterms:created>
  <dcterms:modified xsi:type="dcterms:W3CDTF">2010-10-29T08:20:42Z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